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800" activeTab="2"/>
  </bookViews>
  <sheets>
    <sheet name="Sheet1" sheetId="1" r:id="rId1"/>
    <sheet name="Sheet2" sheetId="2" r:id="rId2"/>
    <sheet name="按院分" sheetId="3" r:id="rId3"/>
  </sheets>
  <definedNames>
    <definedName name="_xlnm._FilterDatabase" localSheetId="1" hidden="1">Sheet2!$B$1:$B$103</definedName>
    <definedName name="_xlnm._FilterDatabase" localSheetId="2" hidden="1">按院分!$B:$B</definedName>
  </definedNames>
  <calcPr calcId="144525"/>
</workbook>
</file>

<file path=xl/calcChain.xml><?xml version="1.0" encoding="utf-8"?>
<calcChain xmlns="http://schemas.openxmlformats.org/spreadsheetml/2006/main">
  <c r="H106" i="3" l="1"/>
  <c r="H25" i="3" l="1"/>
  <c r="H26" i="3"/>
  <c r="H66" i="3" l="1"/>
  <c r="H67" i="3"/>
  <c r="H68" i="3"/>
  <c r="H19" i="3"/>
  <c r="H20" i="3"/>
  <c r="H21" i="3"/>
  <c r="H22" i="3"/>
  <c r="H23" i="3"/>
  <c r="H70" i="3"/>
  <c r="H71" i="3"/>
  <c r="H72" i="3"/>
  <c r="H74" i="3"/>
  <c r="G75" i="3"/>
  <c r="F75" i="3"/>
  <c r="F9" i="3"/>
  <c r="G9" i="3"/>
  <c r="H5" i="3" l="1"/>
  <c r="H6" i="3"/>
  <c r="H8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9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31" i="3" l="1"/>
  <c r="H30" i="3"/>
  <c r="H93" i="3"/>
  <c r="H94" i="3"/>
  <c r="H95" i="3"/>
  <c r="H96" i="3"/>
  <c r="H97" i="3"/>
  <c r="H98" i="3"/>
  <c r="H99" i="3"/>
  <c r="H100" i="3"/>
  <c r="H101" i="3"/>
  <c r="H102" i="3"/>
  <c r="H103" i="3"/>
  <c r="H32" i="3"/>
  <c r="H33" i="3"/>
  <c r="H34" i="3"/>
  <c r="H35" i="3"/>
  <c r="H36" i="3"/>
  <c r="H37" i="3"/>
  <c r="H38" i="3"/>
  <c r="H39" i="3"/>
  <c r="H40" i="3"/>
  <c r="H42" i="3"/>
  <c r="E108" i="3" l="1"/>
  <c r="G104" i="3"/>
  <c r="F104" i="3"/>
  <c r="G92" i="3"/>
  <c r="F92" i="3"/>
  <c r="G89" i="3"/>
  <c r="F89" i="3"/>
  <c r="G73" i="3"/>
  <c r="F73" i="3"/>
  <c r="H73" i="3" s="1"/>
  <c r="G65" i="3"/>
  <c r="F65" i="3"/>
  <c r="H65" i="3" s="1"/>
  <c r="G62" i="3"/>
  <c r="F62" i="3"/>
  <c r="G43" i="3"/>
  <c r="F43" i="3"/>
  <c r="G29" i="3"/>
  <c r="F29" i="3"/>
  <c r="G27" i="3"/>
  <c r="F27" i="3"/>
  <c r="G24" i="3"/>
  <c r="F24" i="3"/>
  <c r="G18" i="3"/>
  <c r="F18" i="3"/>
  <c r="E105" i="3"/>
  <c r="E107" i="3" s="1"/>
  <c r="G69" i="3"/>
  <c r="H69" i="3" s="1"/>
  <c r="F69" i="3"/>
  <c r="H28" i="3"/>
  <c r="H17" i="3"/>
  <c r="H16" i="3"/>
  <c r="H15" i="3"/>
  <c r="H14" i="3"/>
  <c r="H13" i="3"/>
  <c r="H12" i="3"/>
  <c r="H11" i="3"/>
  <c r="H10" i="3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76" i="1"/>
  <c r="H75" i="1"/>
  <c r="H74" i="1"/>
  <c r="H73" i="1"/>
  <c r="H72" i="1"/>
  <c r="H71" i="1"/>
  <c r="H69" i="1"/>
  <c r="H68" i="1"/>
  <c r="H67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24" i="3" l="1"/>
  <c r="H27" i="3"/>
  <c r="H43" i="3"/>
  <c r="H62" i="3"/>
  <c r="H75" i="3"/>
  <c r="H89" i="3"/>
  <c r="H104" i="3"/>
  <c r="G105" i="3"/>
  <c r="G107" i="3" s="1"/>
  <c r="F105" i="3"/>
  <c r="F107" i="3" s="1"/>
  <c r="H29" i="3"/>
  <c r="H92" i="3"/>
  <c r="H18" i="3"/>
  <c r="H105" i="3" l="1"/>
  <c r="H107" i="3"/>
  <c r="H4" i="3"/>
</calcChain>
</file>

<file path=xl/sharedStrings.xml><?xml version="1.0" encoding="utf-8"?>
<sst xmlns="http://schemas.openxmlformats.org/spreadsheetml/2006/main" count="1736" uniqueCount="505">
  <si>
    <t>吉首校区大田湾预科楼到课率统计</t>
  </si>
  <si>
    <t xml:space="preserve">时间：第15周2019年12月9日星期一第3节 </t>
  </si>
  <si>
    <t>上课地点</t>
  </si>
  <si>
    <t>上课班级</t>
  </si>
  <si>
    <t>开课课程</t>
  </si>
  <si>
    <t>授课教师</t>
  </si>
  <si>
    <t>教师所在院系</t>
  </si>
  <si>
    <t>选课人数</t>
  </si>
  <si>
    <t>实到</t>
  </si>
  <si>
    <t>到课率</t>
  </si>
  <si>
    <t>教风学风</t>
  </si>
  <si>
    <t>备注</t>
  </si>
  <si>
    <t>老2202</t>
  </si>
  <si>
    <t>2019临医5-6</t>
  </si>
  <si>
    <t>基础写作A1</t>
  </si>
  <si>
    <t>管季</t>
  </si>
  <si>
    <t>文学与新闻传播学院</t>
  </si>
  <si>
    <t>53</t>
  </si>
  <si>
    <t>学生主讲，反转课堂，良好</t>
  </si>
  <si>
    <t>老2212</t>
  </si>
  <si>
    <t>2019康复</t>
  </si>
  <si>
    <t>高等数学D</t>
  </si>
  <si>
    <t>胡玲莉</t>
  </si>
  <si>
    <t>32</t>
  </si>
  <si>
    <t>2人请假，教风学风良好</t>
  </si>
  <si>
    <t>老2213</t>
  </si>
  <si>
    <t>2018临医1-3</t>
  </si>
  <si>
    <t>生物化学与分子生物学</t>
  </si>
  <si>
    <t>向明钧</t>
  </si>
  <si>
    <t>医学院</t>
  </si>
  <si>
    <t>无人</t>
  </si>
  <si>
    <t>老2301</t>
  </si>
  <si>
    <t>2017临医6</t>
  </si>
  <si>
    <t>病理学A</t>
  </si>
  <si>
    <t>陈金华</t>
  </si>
  <si>
    <t>39</t>
  </si>
  <si>
    <t>老2302</t>
  </si>
  <si>
    <t>2018针推</t>
  </si>
  <si>
    <t>生物化学D</t>
  </si>
  <si>
    <t>张洁</t>
  </si>
  <si>
    <t>老师没有管理课堂，睡觉，玩手机</t>
  </si>
  <si>
    <t>老2305</t>
  </si>
  <si>
    <t>2018医影</t>
  </si>
  <si>
    <t>医学伦理学B</t>
  </si>
  <si>
    <t>李继红</t>
  </si>
  <si>
    <t>51</t>
  </si>
  <si>
    <t>良好</t>
  </si>
  <si>
    <t>老2309</t>
  </si>
  <si>
    <t>2019临医7-8</t>
  </si>
  <si>
    <t>姚荃</t>
  </si>
  <si>
    <t>数学与统计学院</t>
  </si>
  <si>
    <t>85</t>
  </si>
  <si>
    <t>老2310</t>
  </si>
  <si>
    <t>刘如艳</t>
  </si>
  <si>
    <t>83</t>
  </si>
  <si>
    <t>老2401</t>
  </si>
  <si>
    <t>2017检验</t>
  </si>
  <si>
    <t>临床免疫学检验</t>
  </si>
  <si>
    <t>郭靖</t>
  </si>
  <si>
    <t>49</t>
  </si>
  <si>
    <t>老2402</t>
  </si>
  <si>
    <t>2018临医7</t>
  </si>
  <si>
    <t>生理学与病理生理学</t>
  </si>
  <si>
    <t>田荣波</t>
  </si>
  <si>
    <t>38</t>
  </si>
  <si>
    <t>老2403</t>
  </si>
  <si>
    <t>2017临医4</t>
  </si>
  <si>
    <t>药理学A</t>
  </si>
  <si>
    <t>彭英福,秧茂盛</t>
  </si>
  <si>
    <t>34</t>
  </si>
  <si>
    <t>良好，前排就座率高，集中</t>
  </si>
  <si>
    <t>老2405</t>
  </si>
  <si>
    <t>2017临医1-2</t>
  </si>
  <si>
    <t>全科医学概论</t>
  </si>
  <si>
    <t>张钰华,李晶晶</t>
  </si>
  <si>
    <t>老2407</t>
  </si>
  <si>
    <t>2018护理本1</t>
  </si>
  <si>
    <t>病理学B</t>
  </si>
  <si>
    <t>卓琦</t>
  </si>
  <si>
    <t>老2503</t>
  </si>
  <si>
    <t>2019医影</t>
  </si>
  <si>
    <t>系统解剖学B</t>
  </si>
  <si>
    <t>田淼</t>
  </si>
  <si>
    <t>老2505</t>
  </si>
  <si>
    <t>2017针推</t>
  </si>
  <si>
    <t>中医内科学</t>
  </si>
  <si>
    <t>刘亮晶,张绍梅</t>
  </si>
  <si>
    <t>63</t>
  </si>
  <si>
    <t>正常</t>
  </si>
  <si>
    <t>老2506</t>
  </si>
  <si>
    <t>2019中文</t>
  </si>
  <si>
    <t>刘泰然</t>
  </si>
  <si>
    <t>55</t>
  </si>
  <si>
    <t>走下台，轻松自如</t>
  </si>
  <si>
    <t>老2507</t>
  </si>
  <si>
    <t>2019中师2</t>
  </si>
  <si>
    <t>中国古代文学史1</t>
  </si>
  <si>
    <t>邱亮</t>
  </si>
  <si>
    <t>52</t>
  </si>
  <si>
    <t>一般</t>
  </si>
  <si>
    <t>新60112</t>
  </si>
  <si>
    <t>2018材料班,2018电科</t>
  </si>
  <si>
    <t>概率论与数理统计</t>
  </si>
  <si>
    <t>杨新梅</t>
  </si>
  <si>
    <t>80</t>
  </si>
  <si>
    <t>新60113</t>
  </si>
  <si>
    <t>2018机械1-2</t>
  </si>
  <si>
    <t>雷亿辉</t>
  </si>
  <si>
    <t>新60114</t>
  </si>
  <si>
    <t>2019体教3-6</t>
  </si>
  <si>
    <t>大学语文</t>
  </si>
  <si>
    <t>姚艳玉</t>
  </si>
  <si>
    <t>88</t>
  </si>
  <si>
    <t>新60115</t>
  </si>
  <si>
    <t>2019思政</t>
  </si>
  <si>
    <t>马克思主义哲学原理</t>
  </si>
  <si>
    <t>刘兴章</t>
  </si>
  <si>
    <t>马克思主义学院</t>
  </si>
  <si>
    <t>65</t>
  </si>
  <si>
    <t>新60116</t>
  </si>
  <si>
    <t>2017物师</t>
  </si>
  <si>
    <t>电动力学</t>
  </si>
  <si>
    <t>王小云</t>
  </si>
  <si>
    <t>物理与机电工程学院</t>
  </si>
  <si>
    <t>48</t>
  </si>
  <si>
    <t>新60118</t>
  </si>
  <si>
    <t>2018药学</t>
  </si>
  <si>
    <t>毛泽东思想和中国特色社会主义理论体系概论</t>
  </si>
  <si>
    <t>刘瑞祥</t>
  </si>
  <si>
    <t>老师没来，是否取消课了？</t>
  </si>
  <si>
    <t>新60120</t>
  </si>
  <si>
    <t>2019机械1-2</t>
  </si>
  <si>
    <t>高等数学A1</t>
  </si>
  <si>
    <t>汤晓松</t>
  </si>
  <si>
    <t>90</t>
  </si>
  <si>
    <t>新60121</t>
  </si>
  <si>
    <t>2019计科1-2</t>
  </si>
  <si>
    <t>陈茜</t>
  </si>
  <si>
    <t>107</t>
  </si>
  <si>
    <t>新60122</t>
  </si>
  <si>
    <t>2018网媒</t>
  </si>
  <si>
    <t>数字摄影</t>
  </si>
  <si>
    <t>向龙</t>
  </si>
  <si>
    <t>44</t>
  </si>
  <si>
    <t>新60212</t>
  </si>
  <si>
    <t>2017计科2</t>
  </si>
  <si>
    <t>移动Web应用开发技术</t>
  </si>
  <si>
    <t>田杰</t>
  </si>
  <si>
    <t>信息科学与工程学院</t>
  </si>
  <si>
    <t>70</t>
  </si>
  <si>
    <t>新60216</t>
  </si>
  <si>
    <t>2019环工班,2019生工</t>
  </si>
  <si>
    <t>高等数学B1</t>
  </si>
  <si>
    <t>张小慧</t>
  </si>
  <si>
    <t>95</t>
  </si>
  <si>
    <t>新60217</t>
  </si>
  <si>
    <t>2018历师</t>
  </si>
  <si>
    <t>中国文化史</t>
  </si>
  <si>
    <t>成臻铭</t>
  </si>
  <si>
    <t>历史与文化学院</t>
  </si>
  <si>
    <t>新60218</t>
  </si>
  <si>
    <t>2019法学2</t>
  </si>
  <si>
    <t>法理学</t>
  </si>
  <si>
    <t>向达</t>
  </si>
  <si>
    <t>法学与公共管理学院</t>
  </si>
  <si>
    <t>47</t>
  </si>
  <si>
    <t>新60219</t>
  </si>
  <si>
    <t>2017环工2</t>
  </si>
  <si>
    <t>环境统计与数据处理</t>
  </si>
  <si>
    <t>何兴兵,林永慧</t>
  </si>
  <si>
    <t>生物资源与环境科学学院</t>
  </si>
  <si>
    <t>27</t>
  </si>
  <si>
    <t>新60220</t>
  </si>
  <si>
    <t>2018计科1-2班,2018电气1-2班,2018电子班,2018通信班,2018大数据</t>
  </si>
  <si>
    <t>大学英语3</t>
  </si>
  <si>
    <t>李静</t>
  </si>
  <si>
    <t>国际教育学院</t>
  </si>
  <si>
    <t>67</t>
  </si>
  <si>
    <t>新60221</t>
  </si>
  <si>
    <t>2017新闻</t>
  </si>
  <si>
    <t>电视画面编辑</t>
  </si>
  <si>
    <t>向延桃</t>
  </si>
  <si>
    <t>新60222</t>
  </si>
  <si>
    <t>2018数师2</t>
  </si>
  <si>
    <t>数学分析A3</t>
  </si>
  <si>
    <t>杨奋林</t>
  </si>
  <si>
    <t>54</t>
  </si>
  <si>
    <t>新60312</t>
  </si>
  <si>
    <t>2018统计</t>
  </si>
  <si>
    <t>数学建模1</t>
  </si>
  <si>
    <t>谭伟</t>
  </si>
  <si>
    <t>新60314</t>
  </si>
  <si>
    <t>2016中师2班,2016中文班,2016中师</t>
  </si>
  <si>
    <t>苗语与苗族文化A</t>
  </si>
  <si>
    <t>杨再彪</t>
  </si>
  <si>
    <t>新60315</t>
  </si>
  <si>
    <t>2018生科班,2018生师</t>
  </si>
  <si>
    <t>生物化学1</t>
  </si>
  <si>
    <t>陈玲</t>
  </si>
  <si>
    <t>87</t>
  </si>
  <si>
    <t>新60316</t>
  </si>
  <si>
    <t>2019法学1</t>
  </si>
  <si>
    <t>民法总论</t>
  </si>
  <si>
    <t>李龙</t>
  </si>
  <si>
    <t>重修跟班</t>
  </si>
  <si>
    <t>1</t>
  </si>
  <si>
    <t>新60317</t>
  </si>
  <si>
    <t>2019历师1</t>
  </si>
  <si>
    <t>世界上古史</t>
  </si>
  <si>
    <t>尹宁</t>
  </si>
  <si>
    <t>36</t>
  </si>
  <si>
    <t>新60318</t>
  </si>
  <si>
    <t>2017篮球2班,2017健美操班,2017足球</t>
  </si>
  <si>
    <t>学校体育学A</t>
  </si>
  <si>
    <t>张天成</t>
  </si>
  <si>
    <t>体育科学学院</t>
  </si>
  <si>
    <t>新60319</t>
  </si>
  <si>
    <t>2017通信</t>
  </si>
  <si>
    <t>通信原理A</t>
  </si>
  <si>
    <t>谭子尤</t>
  </si>
  <si>
    <t>57</t>
  </si>
  <si>
    <t>新60322</t>
  </si>
  <si>
    <t>2017经济2</t>
  </si>
  <si>
    <t>人力资源管理</t>
  </si>
  <si>
    <t>龙湘洋</t>
  </si>
  <si>
    <t>商学院</t>
  </si>
  <si>
    <t>新60412</t>
  </si>
  <si>
    <t>2017会计2</t>
  </si>
  <si>
    <t>审计学</t>
  </si>
  <si>
    <t>游文</t>
  </si>
  <si>
    <t>60</t>
  </si>
  <si>
    <t>新60413</t>
  </si>
  <si>
    <t>2017食科</t>
  </si>
  <si>
    <t>传统发酵食品工艺学</t>
  </si>
  <si>
    <t>麻成金</t>
  </si>
  <si>
    <t>化学化工学院</t>
  </si>
  <si>
    <t>新60415</t>
  </si>
  <si>
    <t>2018国贸</t>
  </si>
  <si>
    <t>市场营销学A</t>
  </si>
  <si>
    <t>杨宗锦</t>
  </si>
  <si>
    <t>41</t>
  </si>
  <si>
    <t>辅修</t>
  </si>
  <si>
    <t>2</t>
  </si>
  <si>
    <t>新60416</t>
  </si>
  <si>
    <t>2017法学1</t>
  </si>
  <si>
    <t>知识产权法学</t>
  </si>
  <si>
    <t>石小川</t>
  </si>
  <si>
    <t>新60417</t>
  </si>
  <si>
    <t>2018法学1-2班,2018文管班,2018公管</t>
  </si>
  <si>
    <t>俞艳珍</t>
  </si>
  <si>
    <t>新60419</t>
  </si>
  <si>
    <t>2018中师2</t>
  </si>
  <si>
    <t>教育心理学</t>
  </si>
  <si>
    <t>肖海鸥</t>
  </si>
  <si>
    <t>新60420</t>
  </si>
  <si>
    <t>2017统计</t>
  </si>
  <si>
    <t>时间序列分析</t>
  </si>
  <si>
    <t>王文珺</t>
  </si>
  <si>
    <t>43</t>
  </si>
  <si>
    <t>新60512</t>
  </si>
  <si>
    <t>2018新闻</t>
  </si>
  <si>
    <t>新闻摄像</t>
  </si>
  <si>
    <t>傅秀政</t>
  </si>
  <si>
    <t>46</t>
  </si>
  <si>
    <t>表里没有</t>
  </si>
  <si>
    <t>新60515</t>
  </si>
  <si>
    <t>2017会计4</t>
  </si>
  <si>
    <t>公司财务理论</t>
  </si>
  <si>
    <t>周信君</t>
  </si>
  <si>
    <t>新60516</t>
  </si>
  <si>
    <t>2018民体1-2</t>
  </si>
  <si>
    <t>运动生理学B[讲课学时]</t>
  </si>
  <si>
    <t>唐丽</t>
  </si>
  <si>
    <t>42</t>
  </si>
  <si>
    <t>新60810(机房)</t>
  </si>
  <si>
    <t>2018金工2</t>
  </si>
  <si>
    <t>郭兵</t>
  </si>
  <si>
    <t>新3001</t>
  </si>
  <si>
    <t>2019金工2</t>
  </si>
  <si>
    <t>聂彩云</t>
  </si>
  <si>
    <t>新3101</t>
  </si>
  <si>
    <t>2017工商3</t>
  </si>
  <si>
    <t>市场调查</t>
  </si>
  <si>
    <t>张琰飞</t>
  </si>
  <si>
    <t>45</t>
  </si>
  <si>
    <t>新3102</t>
  </si>
  <si>
    <t>2019电气2班,2019通信</t>
  </si>
  <si>
    <t>王兰芳</t>
  </si>
  <si>
    <t>108</t>
  </si>
  <si>
    <t>新3201</t>
  </si>
  <si>
    <t>2017会计3</t>
  </si>
  <si>
    <t>邓永勤</t>
  </si>
  <si>
    <t>新3202</t>
  </si>
  <si>
    <t>2019金工1</t>
  </si>
  <si>
    <t>会计学</t>
  </si>
  <si>
    <t>江美霓</t>
  </si>
  <si>
    <t>新3203</t>
  </si>
  <si>
    <t>2017电科</t>
  </si>
  <si>
    <t>微机原理与接口技术A</t>
  </si>
  <si>
    <t>张银行</t>
  </si>
  <si>
    <r>
      <rPr>
        <sz val="10"/>
        <color indexed="10"/>
        <rFont val="宋体"/>
        <charset val="134"/>
      </rPr>
      <t>任课老师讲全班只有</t>
    </r>
    <r>
      <rPr>
        <sz val="10"/>
        <color indexed="10"/>
        <rFont val="Arial"/>
        <family val="2"/>
      </rPr>
      <t>39</t>
    </r>
    <r>
      <rPr>
        <sz val="10"/>
        <color indexed="10"/>
        <rFont val="宋体"/>
        <charset val="134"/>
      </rPr>
      <t>人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charset val="134"/>
      </rPr>
      <t>人请假</t>
    </r>
  </si>
  <si>
    <t>新3205</t>
  </si>
  <si>
    <t>2019数师3</t>
  </si>
  <si>
    <t>空间解析几何</t>
  </si>
  <si>
    <t>吴国军</t>
  </si>
  <si>
    <t>40</t>
  </si>
  <si>
    <t>新3301</t>
  </si>
  <si>
    <t>2017数师2</t>
  </si>
  <si>
    <t>实变函数</t>
  </si>
  <si>
    <t>钟文勇</t>
  </si>
  <si>
    <t>58</t>
  </si>
  <si>
    <t>新4124</t>
  </si>
  <si>
    <t>2018数师1</t>
  </si>
  <si>
    <t>姚元金</t>
  </si>
  <si>
    <t>56</t>
  </si>
  <si>
    <t>新4424</t>
  </si>
  <si>
    <t>2017音乐1</t>
  </si>
  <si>
    <t>曲式与作品分析1</t>
  </si>
  <si>
    <t>张先永</t>
  </si>
  <si>
    <t>音乐舞蹈学院</t>
  </si>
  <si>
    <t>新4428</t>
  </si>
  <si>
    <t>2018音乐2</t>
  </si>
  <si>
    <t>基础和声1</t>
  </si>
  <si>
    <t>吴华强</t>
  </si>
  <si>
    <t>新4429</t>
  </si>
  <si>
    <t>2019舞蹈</t>
  </si>
  <si>
    <t>西方舞蹈史 B</t>
  </si>
  <si>
    <t>李开沛</t>
  </si>
  <si>
    <t>调课</t>
  </si>
  <si>
    <t>新4628</t>
  </si>
  <si>
    <t>2017音乐2</t>
  </si>
  <si>
    <t>视唱练耳5</t>
  </si>
  <si>
    <t>王持毅</t>
  </si>
  <si>
    <t>新4629</t>
  </si>
  <si>
    <t>2019音乐1</t>
  </si>
  <si>
    <t>基础乐理</t>
  </si>
  <si>
    <t>向恬</t>
  </si>
  <si>
    <t>64</t>
  </si>
  <si>
    <t>新排练厅2</t>
  </si>
  <si>
    <t>2017舞表</t>
  </si>
  <si>
    <t>中国民族民间舞A5</t>
  </si>
  <si>
    <t>吴绍东</t>
  </si>
  <si>
    <t>26</t>
  </si>
  <si>
    <t>新排练厅3</t>
  </si>
  <si>
    <t>2018舞蹈</t>
  </si>
  <si>
    <t>中国民族民间舞 B3</t>
  </si>
  <si>
    <t>桂溶</t>
  </si>
  <si>
    <t>21</t>
  </si>
  <si>
    <t>新排练厅5</t>
  </si>
  <si>
    <t>2019舞表</t>
  </si>
  <si>
    <t>舞蹈基础训练1</t>
  </si>
  <si>
    <t>陈旋,徐燕琴</t>
  </si>
  <si>
    <t>22</t>
  </si>
  <si>
    <t>新数码216</t>
  </si>
  <si>
    <t>2018音乐1</t>
  </si>
  <si>
    <t>基础钢琴3</t>
  </si>
  <si>
    <t>莫祥章</t>
  </si>
  <si>
    <t>11</t>
  </si>
  <si>
    <t>新-操场</t>
  </si>
  <si>
    <t>2019会计1-3班,2019新闻班,2019网媒</t>
  </si>
  <si>
    <t>大学体育1</t>
  </si>
  <si>
    <t>唐君玲</t>
  </si>
  <si>
    <t>2018足球</t>
  </si>
  <si>
    <t>足球专选1</t>
  </si>
  <si>
    <t>王海波</t>
  </si>
  <si>
    <t>请假1人，见习3人</t>
  </si>
  <si>
    <t>2017篮球1</t>
  </si>
  <si>
    <t>民族民间体育B</t>
  </si>
  <si>
    <t>龙佩林</t>
  </si>
  <si>
    <t>18</t>
  </si>
  <si>
    <t>出差调课</t>
  </si>
  <si>
    <t>2019会计1-3班,2019网媒班,2019新闻</t>
  </si>
  <si>
    <t>石红</t>
  </si>
  <si>
    <t>朱晓红</t>
  </si>
  <si>
    <t>李兴平</t>
  </si>
  <si>
    <t>请病假1人</t>
  </si>
  <si>
    <t>覃英</t>
  </si>
  <si>
    <t>2019民体3</t>
  </si>
  <si>
    <t>田径普修</t>
  </si>
  <si>
    <t>杜宏伟</t>
  </si>
  <si>
    <t>14</t>
  </si>
  <si>
    <r>
      <rPr>
        <sz val="10"/>
        <rFont val="宋体"/>
        <charset val="134"/>
      </rPr>
      <t>参加比赛1人，健将</t>
    </r>
    <r>
      <rPr>
        <sz val="11"/>
        <color theme="1"/>
        <rFont val="宋体"/>
        <charset val="134"/>
        <scheme val="minor"/>
      </rPr>
      <t>1</t>
    </r>
    <r>
      <rPr>
        <sz val="10"/>
        <rFont val="宋体"/>
        <charset val="134"/>
      </rPr>
      <t>人不用上课</t>
    </r>
  </si>
  <si>
    <t>新体育馆羽毛球场</t>
  </si>
  <si>
    <t>2018羽毛球</t>
  </si>
  <si>
    <t>羽毛球专选1</t>
  </si>
  <si>
    <t>吴力</t>
  </si>
  <si>
    <t>20</t>
  </si>
  <si>
    <t>武术馆</t>
  </si>
  <si>
    <t>2019民体2</t>
  </si>
  <si>
    <t>竞技武术套路1</t>
  </si>
  <si>
    <t>刘卫华</t>
  </si>
  <si>
    <t>参加比赛调课</t>
  </si>
  <si>
    <t>乒乓球馆</t>
  </si>
  <si>
    <t>2017乒乓球</t>
  </si>
  <si>
    <t>乒乓球专选3</t>
  </si>
  <si>
    <t>熊静梅</t>
  </si>
  <si>
    <t>12</t>
  </si>
  <si>
    <t>体育舞蹈馆</t>
  </si>
  <si>
    <t>2017体育舞蹈</t>
  </si>
  <si>
    <t>体育舞蹈专选3</t>
  </si>
  <si>
    <t>刘生贵</t>
  </si>
  <si>
    <t>15</t>
  </si>
  <si>
    <t>新1105</t>
  </si>
  <si>
    <t>张静媛</t>
  </si>
  <si>
    <t>新1106</t>
  </si>
  <si>
    <t>2019文管班,2019公管</t>
  </si>
  <si>
    <t>杨玉英</t>
  </si>
  <si>
    <t>106</t>
  </si>
  <si>
    <t>新1107</t>
  </si>
  <si>
    <t>2018思政</t>
  </si>
  <si>
    <t>中国化马克思主义概论</t>
  </si>
  <si>
    <t>肖映胜</t>
  </si>
  <si>
    <t>任课老师出差</t>
  </si>
  <si>
    <t>新1206</t>
  </si>
  <si>
    <t>2018金工1</t>
  </si>
  <si>
    <t>财务报表分析</t>
  </si>
  <si>
    <t>田玲</t>
  </si>
  <si>
    <t>新1301</t>
  </si>
  <si>
    <t>2017机械2</t>
  </si>
  <si>
    <t>机械控制工程</t>
  </si>
  <si>
    <t>刘雁峰</t>
  </si>
  <si>
    <t>新1310</t>
  </si>
  <si>
    <t>2018商英2</t>
  </si>
  <si>
    <t>商务英语写作1</t>
  </si>
  <si>
    <t>刘彩霞</t>
  </si>
  <si>
    <t>29</t>
  </si>
  <si>
    <t>新1311</t>
  </si>
  <si>
    <t>2016商英1</t>
  </si>
  <si>
    <t>商务合同阅读与写作</t>
  </si>
  <si>
    <t>蒋和舟</t>
  </si>
  <si>
    <t>30</t>
  </si>
  <si>
    <t>新1312</t>
  </si>
  <si>
    <t>2017商英2</t>
  </si>
  <si>
    <t>国际商法</t>
  </si>
  <si>
    <t>黎兴桥</t>
  </si>
  <si>
    <t>新1413</t>
  </si>
  <si>
    <t>2018商英3</t>
  </si>
  <si>
    <t>商务英语阅读3</t>
  </si>
  <si>
    <t>苏根英</t>
  </si>
  <si>
    <t>新1415</t>
  </si>
  <si>
    <t>2016商英2</t>
  </si>
  <si>
    <t>国际金融</t>
  </si>
  <si>
    <t>张雅林</t>
  </si>
  <si>
    <t>33</t>
  </si>
  <si>
    <t>新1416</t>
  </si>
  <si>
    <t>2017商英3</t>
  </si>
  <si>
    <t>二外日语1</t>
  </si>
  <si>
    <t>姜丽</t>
  </si>
  <si>
    <t>24</t>
  </si>
  <si>
    <t>新1511</t>
  </si>
  <si>
    <t>2018商英1</t>
  </si>
  <si>
    <t>基础商务英语3</t>
  </si>
  <si>
    <t>杨为</t>
  </si>
  <si>
    <t>31</t>
  </si>
  <si>
    <t>新1512</t>
  </si>
  <si>
    <t>2017商英4</t>
  </si>
  <si>
    <t>高级商务英语1</t>
  </si>
  <si>
    <t>向大军</t>
  </si>
  <si>
    <t>新1513</t>
  </si>
  <si>
    <t>2019商英3</t>
  </si>
  <si>
    <t>商务英语阅读1</t>
  </si>
  <si>
    <t>刘瑛</t>
  </si>
  <si>
    <t>新1514</t>
  </si>
  <si>
    <t>2017商英1</t>
  </si>
  <si>
    <t>罗剑平</t>
  </si>
  <si>
    <t>25</t>
  </si>
  <si>
    <t>吉首校区大田湾预科到课率统计</t>
  </si>
  <si>
    <t>序号</t>
  </si>
  <si>
    <t>学院</t>
  </si>
  <si>
    <t>教室</t>
  </si>
  <si>
    <t>课程名称</t>
  </si>
  <si>
    <t>班级</t>
  </si>
  <si>
    <t>应到人数</t>
  </si>
  <si>
    <t>实到人数</t>
  </si>
  <si>
    <t>正常任课老师讲全班只有39人2人请假</t>
  </si>
  <si>
    <t>正常请假1人，见习3人</t>
  </si>
  <si>
    <t>正常请病假1人</t>
  </si>
  <si>
    <t>正常参加比赛1人，健将1人不用上课</t>
  </si>
  <si>
    <t>吉首校区各学院到课率统计</t>
  </si>
  <si>
    <t>合计</t>
  </si>
  <si>
    <t xml:space="preserve">4
</t>
  </si>
  <si>
    <t xml:space="preserve">5
</t>
  </si>
  <si>
    <t>数统学院</t>
  </si>
  <si>
    <t xml:space="preserve">8
</t>
  </si>
  <si>
    <t>历史文化学院</t>
  </si>
  <si>
    <t>吉首校区合计</t>
  </si>
  <si>
    <t>张家界校区合计</t>
  </si>
  <si>
    <t>全校合计</t>
  </si>
  <si>
    <t xml:space="preserve">时间：第15周2019年12月9日星期一第3节 </t>
    <phoneticPr fontId="13" type="noConversion"/>
  </si>
  <si>
    <t>文学与新闻传播学院</t>
    <phoneticPr fontId="13" type="noConversion"/>
  </si>
  <si>
    <t>一般；1人请假</t>
    <phoneticPr fontId="13" type="noConversion"/>
  </si>
  <si>
    <t>新60114</t>
    <phoneticPr fontId="13" type="noConversion"/>
  </si>
  <si>
    <t>良好；7人请假</t>
    <phoneticPr fontId="13" type="noConversion"/>
  </si>
  <si>
    <t>音乐舞蹈学院</t>
    <phoneticPr fontId="13" type="noConversion"/>
  </si>
  <si>
    <t>商学院</t>
    <phoneticPr fontId="13" type="noConversion"/>
  </si>
  <si>
    <t>良好；1人请假3人旷课</t>
    <phoneticPr fontId="13" type="noConversion"/>
  </si>
  <si>
    <t>信息科学与工程学院</t>
    <phoneticPr fontId="13" type="noConversion"/>
  </si>
  <si>
    <t>良好；1人旷课</t>
    <phoneticPr fontId="13" type="noConversion"/>
  </si>
  <si>
    <t>化学化工学院</t>
    <phoneticPr fontId="13" type="noConversion"/>
  </si>
  <si>
    <t>医学院</t>
    <phoneticPr fontId="13" type="noConversion"/>
  </si>
  <si>
    <t>正常任课老师讲全班只有37人2人请假；罗博文退学，彭自斌留级</t>
    <phoneticPr fontId="13" type="noConversion"/>
  </si>
  <si>
    <t>良好；1人免修；2人请假参加省模拟法庭辩论赛</t>
    <phoneticPr fontId="13" type="noConversion"/>
  </si>
  <si>
    <t>良好；1人请假</t>
    <phoneticPr fontId="13" type="noConversion"/>
  </si>
  <si>
    <t>正常；1人请假</t>
    <phoneticPr fontId="13" type="noConversion"/>
  </si>
  <si>
    <t>良好；7人参加比赛，2人参加白书记课程的视频录制，实缺2人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</si>
</sst>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_);[Red]\(0\)"/>
    <numFmt numFmtId="178" formatCode="0_);\(0\)"/>
  </numFmts>
  <fonts count="30" x14ac:knownFonts="1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FF0000"/>
      <name val="Arial"/>
      <family val="2"/>
    </font>
    <font>
      <sz val="10"/>
      <name val="Arial"/>
      <family val="2"/>
    </font>
    <font>
      <sz val="10"/>
      <color indexed="10"/>
      <name val="宋体"/>
      <charset val="134"/>
    </font>
    <font>
      <sz val="10"/>
      <color indexed="10"/>
      <name val="Arial"/>
      <family val="2"/>
    </font>
    <font>
      <sz val="9"/>
      <name val="宋体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00B0F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charset val="134"/>
      <scheme val="minor"/>
    </font>
    <font>
      <b/>
      <sz val="2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8"/>
      <name val="宋体"/>
      <family val="3"/>
      <charset val="134"/>
    </font>
    <font>
      <sz val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/>
    <xf numFmtId="0" fontId="22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 vertical="center" wrapText="1"/>
    </xf>
    <xf numFmtId="10" fontId="2" fillId="0" borderId="0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10" fontId="6" fillId="0" borderId="4" xfId="0" applyNumberFormat="1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/>
    </xf>
    <xf numFmtId="9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177" fontId="14" fillId="0" borderId="2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0" fontId="16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77" fontId="14" fillId="0" borderId="2" xfId="0" applyNumberFormat="1" applyFont="1" applyFill="1" applyBorder="1" applyAlignment="1">
      <alignment horizontal="center" vertical="center" wrapText="1"/>
    </xf>
    <xf numFmtId="10" fontId="14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0" fontId="16" fillId="0" borderId="2" xfId="0" applyNumberFormat="1" applyFont="1" applyFill="1" applyBorder="1" applyAlignment="1">
      <alignment horizontal="center" vertical="center" wrapText="1"/>
    </xf>
    <xf numFmtId="10" fontId="15" fillId="0" borderId="2" xfId="0" applyNumberFormat="1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178" fontId="14" fillId="0" borderId="2" xfId="0" applyNumberFormat="1" applyFont="1" applyFill="1" applyBorder="1" applyAlignment="1">
      <alignment horizontal="center" vertical="center" wrapText="1"/>
    </xf>
    <xf numFmtId="178" fontId="14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176" fontId="14" fillId="0" borderId="2" xfId="0" applyNumberFormat="1" applyFont="1" applyBorder="1" applyAlignment="1">
      <alignment horizontal="center" vertical="center" wrapText="1"/>
    </xf>
    <xf numFmtId="0" fontId="25" fillId="0" borderId="12" xfId="2" applyFont="1" applyBorder="1">
      <alignment vertical="center"/>
    </xf>
    <xf numFmtId="0" fontId="26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12" xfId="1"/>
    <cellStyle name="常规 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selection activeCell="E4" sqref="E4:E103"/>
    </sheetView>
  </sheetViews>
  <sheetFormatPr defaultColWidth="9" defaultRowHeight="13.5" x14ac:dyDescent="0.15"/>
  <cols>
    <col min="1" max="1" width="12.75" customWidth="1"/>
    <col min="2" max="2" width="12.625" customWidth="1"/>
    <col min="3" max="3" width="12.75" customWidth="1"/>
    <col min="8" max="8" width="20.5" customWidth="1"/>
    <col min="9" max="9" width="16.125" customWidth="1"/>
  </cols>
  <sheetData>
    <row r="1" spans="1:10" ht="47.25" customHeight="1" x14ac:dyDescent="0.15">
      <c r="A1" s="67" t="s">
        <v>0</v>
      </c>
      <c r="B1" s="68"/>
      <c r="C1" s="68"/>
      <c r="D1" s="68"/>
      <c r="E1" s="68"/>
      <c r="F1" s="68"/>
      <c r="G1" s="68"/>
      <c r="H1" s="68"/>
      <c r="I1" s="68"/>
    </row>
    <row r="2" spans="1:10" ht="18.75" x14ac:dyDescent="0.15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3" spans="1:10" ht="51" customHeight="1" x14ac:dyDescent="0.1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  <c r="J3" s="11" t="s">
        <v>11</v>
      </c>
    </row>
    <row r="4" spans="1:10" ht="30" customHeight="1" x14ac:dyDescent="0.15">
      <c r="A4" s="16" t="s">
        <v>12</v>
      </c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>
        <v>53</v>
      </c>
      <c r="H4" s="28">
        <f>G4/F4</f>
        <v>1</v>
      </c>
      <c r="I4" s="32" t="s">
        <v>18</v>
      </c>
      <c r="J4" s="33"/>
    </row>
    <row r="5" spans="1:10" ht="30" customHeight="1" x14ac:dyDescent="0.15">
      <c r="A5" s="16" t="s">
        <v>19</v>
      </c>
      <c r="B5" s="16" t="s">
        <v>20</v>
      </c>
      <c r="C5" s="16" t="s">
        <v>21</v>
      </c>
      <c r="D5" s="16" t="s">
        <v>22</v>
      </c>
      <c r="E5" s="16" t="s">
        <v>16</v>
      </c>
      <c r="F5" s="16" t="s">
        <v>23</v>
      </c>
      <c r="G5" s="16">
        <v>30</v>
      </c>
      <c r="H5" s="28">
        <f t="shared" ref="H5:H20" si="0">G5/F5</f>
        <v>0.9375</v>
      </c>
      <c r="I5" s="32" t="s">
        <v>24</v>
      </c>
      <c r="J5" s="33"/>
    </row>
    <row r="6" spans="1:10" ht="30" customHeight="1" x14ac:dyDescent="0.15">
      <c r="A6" s="16" t="s">
        <v>25</v>
      </c>
      <c r="B6" s="16" t="s">
        <v>26</v>
      </c>
      <c r="C6" s="16" t="s">
        <v>27</v>
      </c>
      <c r="D6" s="16" t="s">
        <v>28</v>
      </c>
      <c r="E6" s="16" t="s">
        <v>29</v>
      </c>
      <c r="F6" s="16">
        <v>138</v>
      </c>
      <c r="G6" s="16"/>
      <c r="H6" s="28">
        <f t="shared" si="0"/>
        <v>0</v>
      </c>
      <c r="I6" s="34" t="s">
        <v>30</v>
      </c>
      <c r="J6" s="33"/>
    </row>
    <row r="7" spans="1:10" ht="30" customHeight="1" x14ac:dyDescent="0.15">
      <c r="A7" s="16" t="s">
        <v>31</v>
      </c>
      <c r="B7" s="16" t="s">
        <v>32</v>
      </c>
      <c r="C7" s="16" t="s">
        <v>33</v>
      </c>
      <c r="D7" s="16" t="s">
        <v>34</v>
      </c>
      <c r="E7" s="16" t="s">
        <v>29</v>
      </c>
      <c r="F7" s="16" t="s">
        <v>35</v>
      </c>
      <c r="G7" s="16">
        <v>59</v>
      </c>
      <c r="H7" s="28">
        <f t="shared" si="0"/>
        <v>1.5128205128205128</v>
      </c>
      <c r="I7" s="32"/>
      <c r="J7" s="33"/>
    </row>
    <row r="8" spans="1:10" ht="30" customHeight="1" x14ac:dyDescent="0.15">
      <c r="A8" s="16" t="s">
        <v>36</v>
      </c>
      <c r="B8" s="16" t="s">
        <v>37</v>
      </c>
      <c r="C8" s="16" t="s">
        <v>38</v>
      </c>
      <c r="D8" s="16" t="s">
        <v>39</v>
      </c>
      <c r="E8" s="16" t="s">
        <v>29</v>
      </c>
      <c r="F8" s="16">
        <v>53</v>
      </c>
      <c r="G8" s="16">
        <v>50</v>
      </c>
      <c r="H8" s="28">
        <f t="shared" si="0"/>
        <v>0.94339622641509435</v>
      </c>
      <c r="I8" s="32" t="s">
        <v>40</v>
      </c>
      <c r="J8" s="33"/>
    </row>
    <row r="9" spans="1:10" ht="30" customHeight="1" x14ac:dyDescent="0.15">
      <c r="A9" s="16" t="s">
        <v>41</v>
      </c>
      <c r="B9" s="16" t="s">
        <v>42</v>
      </c>
      <c r="C9" s="16" t="s">
        <v>43</v>
      </c>
      <c r="D9" s="16" t="s">
        <v>44</v>
      </c>
      <c r="E9" s="16" t="s">
        <v>29</v>
      </c>
      <c r="F9" s="16" t="s">
        <v>45</v>
      </c>
      <c r="G9" s="16">
        <v>49</v>
      </c>
      <c r="H9" s="28">
        <f t="shared" si="0"/>
        <v>0.96078431372549022</v>
      </c>
      <c r="I9" s="32" t="s">
        <v>46</v>
      </c>
      <c r="J9" s="33"/>
    </row>
    <row r="10" spans="1:10" ht="30" customHeight="1" x14ac:dyDescent="0.15">
      <c r="A10" s="16" t="s">
        <v>47</v>
      </c>
      <c r="B10" s="16" t="s">
        <v>48</v>
      </c>
      <c r="C10" s="16" t="s">
        <v>21</v>
      </c>
      <c r="D10" s="16" t="s">
        <v>49</v>
      </c>
      <c r="E10" s="16" t="s">
        <v>50</v>
      </c>
      <c r="F10" s="16" t="s">
        <v>51</v>
      </c>
      <c r="G10" s="16">
        <v>85</v>
      </c>
      <c r="H10" s="28">
        <f t="shared" si="0"/>
        <v>1</v>
      </c>
      <c r="I10" s="32" t="s">
        <v>46</v>
      </c>
      <c r="J10" s="33"/>
    </row>
    <row r="11" spans="1:10" ht="30" customHeight="1" x14ac:dyDescent="0.15">
      <c r="A11" s="16" t="s">
        <v>52</v>
      </c>
      <c r="B11" s="16" t="s">
        <v>13</v>
      </c>
      <c r="C11" s="16" t="s">
        <v>21</v>
      </c>
      <c r="D11" s="16" t="s">
        <v>53</v>
      </c>
      <c r="E11" s="16" t="s">
        <v>50</v>
      </c>
      <c r="F11" s="16" t="s">
        <v>54</v>
      </c>
      <c r="G11" s="16">
        <v>77</v>
      </c>
      <c r="H11" s="28">
        <f t="shared" si="0"/>
        <v>0.92771084337349397</v>
      </c>
      <c r="I11" s="32" t="s">
        <v>46</v>
      </c>
      <c r="J11" s="33"/>
    </row>
    <row r="12" spans="1:10" ht="30" customHeight="1" x14ac:dyDescent="0.15">
      <c r="A12" s="16" t="s">
        <v>55</v>
      </c>
      <c r="B12" s="16" t="s">
        <v>56</v>
      </c>
      <c r="C12" s="16" t="s">
        <v>57</v>
      </c>
      <c r="D12" s="16" t="s">
        <v>58</v>
      </c>
      <c r="E12" s="16" t="s">
        <v>29</v>
      </c>
      <c r="F12" s="16" t="s">
        <v>59</v>
      </c>
      <c r="G12" s="16">
        <v>45</v>
      </c>
      <c r="H12" s="28">
        <f t="shared" si="0"/>
        <v>0.91836734693877553</v>
      </c>
      <c r="I12" s="32" t="s">
        <v>46</v>
      </c>
      <c r="J12" s="33"/>
    </row>
    <row r="13" spans="1:10" ht="30" customHeight="1" x14ac:dyDescent="0.15">
      <c r="A13" s="16" t="s">
        <v>60</v>
      </c>
      <c r="B13" s="16" t="s">
        <v>61</v>
      </c>
      <c r="C13" s="16" t="s">
        <v>62</v>
      </c>
      <c r="D13" s="16" t="s">
        <v>63</v>
      </c>
      <c r="E13" s="16" t="s">
        <v>29</v>
      </c>
      <c r="F13" s="16" t="s">
        <v>64</v>
      </c>
      <c r="G13" s="16">
        <v>35</v>
      </c>
      <c r="H13" s="28">
        <f t="shared" si="0"/>
        <v>0.92105263157894735</v>
      </c>
      <c r="I13" s="32" t="s">
        <v>46</v>
      </c>
      <c r="J13" s="33"/>
    </row>
    <row r="14" spans="1:10" ht="30" customHeight="1" x14ac:dyDescent="0.15">
      <c r="A14" s="16" t="s">
        <v>65</v>
      </c>
      <c r="B14" s="16" t="s">
        <v>66</v>
      </c>
      <c r="C14" s="16" t="s">
        <v>67</v>
      </c>
      <c r="D14" s="16" t="s">
        <v>68</v>
      </c>
      <c r="E14" s="16" t="s">
        <v>29</v>
      </c>
      <c r="F14" s="16" t="s">
        <v>69</v>
      </c>
      <c r="G14" s="16">
        <v>33</v>
      </c>
      <c r="H14" s="28">
        <f t="shared" si="0"/>
        <v>0.97058823529411764</v>
      </c>
      <c r="I14" s="32" t="s">
        <v>70</v>
      </c>
      <c r="J14" s="33"/>
    </row>
    <row r="15" spans="1:10" ht="56.25" x14ac:dyDescent="0.15">
      <c r="A15" s="16" t="s">
        <v>71</v>
      </c>
      <c r="B15" s="16" t="s">
        <v>72</v>
      </c>
      <c r="C15" s="16" t="s">
        <v>73</v>
      </c>
      <c r="D15" s="16" t="s">
        <v>74</v>
      </c>
      <c r="E15" s="16" t="s">
        <v>29</v>
      </c>
      <c r="F15" s="16">
        <v>85</v>
      </c>
      <c r="G15" s="16">
        <v>81</v>
      </c>
      <c r="H15" s="28">
        <f t="shared" si="0"/>
        <v>0.95294117647058818</v>
      </c>
      <c r="I15" s="32" t="s">
        <v>46</v>
      </c>
      <c r="J15" s="33"/>
    </row>
    <row r="16" spans="1:10" ht="37.5" x14ac:dyDescent="0.15">
      <c r="A16" s="16" t="s">
        <v>75</v>
      </c>
      <c r="B16" s="16" t="s">
        <v>76</v>
      </c>
      <c r="C16" s="16" t="s">
        <v>77</v>
      </c>
      <c r="D16" s="16" t="s">
        <v>78</v>
      </c>
      <c r="E16" s="16" t="s">
        <v>29</v>
      </c>
      <c r="F16" s="16" t="s">
        <v>64</v>
      </c>
      <c r="G16" s="16">
        <v>37</v>
      </c>
      <c r="H16" s="28">
        <f t="shared" si="0"/>
        <v>0.97368421052631582</v>
      </c>
      <c r="I16" s="32" t="s">
        <v>46</v>
      </c>
      <c r="J16" s="33"/>
    </row>
    <row r="17" spans="1:10" ht="37.5" x14ac:dyDescent="0.15">
      <c r="A17" s="16" t="s">
        <v>79</v>
      </c>
      <c r="B17" s="16" t="s">
        <v>80</v>
      </c>
      <c r="C17" s="16" t="s">
        <v>81</v>
      </c>
      <c r="D17" s="16" t="s">
        <v>82</v>
      </c>
      <c r="E17" s="16" t="s">
        <v>29</v>
      </c>
      <c r="F17" s="16">
        <v>62</v>
      </c>
      <c r="G17" s="16">
        <v>53</v>
      </c>
      <c r="H17" s="28">
        <f t="shared" si="0"/>
        <v>0.85483870967741937</v>
      </c>
      <c r="I17" s="32" t="s">
        <v>46</v>
      </c>
      <c r="J17" s="33"/>
    </row>
    <row r="18" spans="1:10" ht="56.25" x14ac:dyDescent="0.15">
      <c r="A18" s="16" t="s">
        <v>83</v>
      </c>
      <c r="B18" s="16" t="s">
        <v>84</v>
      </c>
      <c r="C18" s="16" t="s">
        <v>85</v>
      </c>
      <c r="D18" s="16" t="s">
        <v>86</v>
      </c>
      <c r="E18" s="16" t="s">
        <v>29</v>
      </c>
      <c r="F18" s="16" t="s">
        <v>87</v>
      </c>
      <c r="G18" s="16">
        <v>61</v>
      </c>
      <c r="H18" s="28">
        <f t="shared" si="0"/>
        <v>0.96825396825396826</v>
      </c>
      <c r="I18" s="32" t="s">
        <v>88</v>
      </c>
      <c r="J18" s="33"/>
    </row>
    <row r="19" spans="1:10" ht="56.25" x14ac:dyDescent="0.15">
      <c r="A19" s="16" t="s">
        <v>89</v>
      </c>
      <c r="B19" s="16" t="s">
        <v>90</v>
      </c>
      <c r="C19" s="16" t="s">
        <v>14</v>
      </c>
      <c r="D19" s="16" t="s">
        <v>91</v>
      </c>
      <c r="E19" s="16" t="s">
        <v>16</v>
      </c>
      <c r="F19" s="16" t="s">
        <v>92</v>
      </c>
      <c r="G19" s="16">
        <v>53</v>
      </c>
      <c r="H19" s="28">
        <f t="shared" si="0"/>
        <v>0.96363636363636362</v>
      </c>
      <c r="I19" s="32" t="s">
        <v>93</v>
      </c>
      <c r="J19" s="33"/>
    </row>
    <row r="20" spans="1:10" ht="56.25" x14ac:dyDescent="0.15">
      <c r="A20" s="16" t="s">
        <v>94</v>
      </c>
      <c r="B20" s="16" t="s">
        <v>95</v>
      </c>
      <c r="C20" s="16" t="s">
        <v>96</v>
      </c>
      <c r="D20" s="16" t="s">
        <v>97</v>
      </c>
      <c r="E20" s="16" t="s">
        <v>16</v>
      </c>
      <c r="F20" s="16" t="s">
        <v>98</v>
      </c>
      <c r="G20" s="16">
        <v>51</v>
      </c>
      <c r="H20" s="28">
        <f t="shared" si="0"/>
        <v>0.98076923076923073</v>
      </c>
      <c r="I20" s="32" t="s">
        <v>99</v>
      </c>
      <c r="J20" s="33"/>
    </row>
    <row r="21" spans="1:10" ht="27" x14ac:dyDescent="0.15">
      <c r="A21" s="19" t="s">
        <v>100</v>
      </c>
      <c r="B21" s="19" t="s">
        <v>101</v>
      </c>
      <c r="C21" s="19" t="s">
        <v>102</v>
      </c>
      <c r="D21" s="19" t="s">
        <v>103</v>
      </c>
      <c r="E21" s="19" t="s">
        <v>50</v>
      </c>
      <c r="F21" s="19" t="s">
        <v>104</v>
      </c>
      <c r="G21" s="19">
        <v>75</v>
      </c>
      <c r="H21" s="29">
        <v>0.93799999999999994</v>
      </c>
      <c r="I21" s="35" t="s">
        <v>46</v>
      </c>
      <c r="J21" s="33"/>
    </row>
    <row r="22" spans="1:10" ht="27" x14ac:dyDescent="0.15">
      <c r="A22" s="19" t="s">
        <v>105</v>
      </c>
      <c r="B22" s="19" t="s">
        <v>106</v>
      </c>
      <c r="C22" s="19" t="s">
        <v>102</v>
      </c>
      <c r="D22" s="19" t="s">
        <v>107</v>
      </c>
      <c r="E22" s="19" t="s">
        <v>50</v>
      </c>
      <c r="F22" s="19" t="s">
        <v>104</v>
      </c>
      <c r="G22" s="19">
        <v>76</v>
      </c>
      <c r="H22" s="30">
        <v>0.95</v>
      </c>
      <c r="I22" s="35" t="s">
        <v>46</v>
      </c>
      <c r="J22" s="33"/>
    </row>
    <row r="23" spans="1:10" ht="40.5" x14ac:dyDescent="0.15">
      <c r="A23" s="19" t="s">
        <v>108</v>
      </c>
      <c r="B23" s="19" t="s">
        <v>109</v>
      </c>
      <c r="C23" s="19" t="s">
        <v>110</v>
      </c>
      <c r="D23" s="19" t="s">
        <v>111</v>
      </c>
      <c r="E23" s="19" t="s">
        <v>16</v>
      </c>
      <c r="F23" s="19" t="s">
        <v>112</v>
      </c>
      <c r="G23" s="19">
        <v>79</v>
      </c>
      <c r="H23" s="19">
        <v>89.8</v>
      </c>
      <c r="I23" s="35" t="s">
        <v>46</v>
      </c>
      <c r="J23" s="33"/>
    </row>
    <row r="24" spans="1:10" ht="27" x14ac:dyDescent="0.15">
      <c r="A24" s="19" t="s">
        <v>113</v>
      </c>
      <c r="B24" s="19" t="s">
        <v>114</v>
      </c>
      <c r="C24" s="19" t="s">
        <v>115</v>
      </c>
      <c r="D24" s="19" t="s">
        <v>116</v>
      </c>
      <c r="E24" s="19" t="s">
        <v>117</v>
      </c>
      <c r="F24" s="19" t="s">
        <v>118</v>
      </c>
      <c r="G24" s="19">
        <v>62</v>
      </c>
      <c r="H24" s="19">
        <v>95.4</v>
      </c>
      <c r="I24" s="35" t="s">
        <v>46</v>
      </c>
      <c r="J24" s="33"/>
    </row>
    <row r="25" spans="1:10" ht="40.5" x14ac:dyDescent="0.15">
      <c r="A25" s="19" t="s">
        <v>119</v>
      </c>
      <c r="B25" s="19" t="s">
        <v>120</v>
      </c>
      <c r="C25" s="19" t="s">
        <v>121</v>
      </c>
      <c r="D25" s="19" t="s">
        <v>122</v>
      </c>
      <c r="E25" s="19" t="s">
        <v>123</v>
      </c>
      <c r="F25" s="19" t="s">
        <v>124</v>
      </c>
      <c r="G25" s="19">
        <v>47</v>
      </c>
      <c r="H25" s="19">
        <v>97.9</v>
      </c>
      <c r="I25" s="35" t="s">
        <v>46</v>
      </c>
      <c r="J25" s="33"/>
    </row>
    <row r="26" spans="1:10" ht="54" x14ac:dyDescent="0.15">
      <c r="A26" s="19" t="s">
        <v>125</v>
      </c>
      <c r="B26" s="19" t="s">
        <v>126</v>
      </c>
      <c r="C26" s="19" t="s">
        <v>127</v>
      </c>
      <c r="D26" s="19" t="s">
        <v>128</v>
      </c>
      <c r="E26" s="19" t="s">
        <v>117</v>
      </c>
      <c r="F26" s="19" t="s">
        <v>92</v>
      </c>
      <c r="G26" s="19">
        <v>43</v>
      </c>
      <c r="H26" s="19"/>
      <c r="I26" s="35" t="s">
        <v>129</v>
      </c>
      <c r="J26" s="33"/>
    </row>
    <row r="27" spans="1:10" ht="27" x14ac:dyDescent="0.15">
      <c r="A27" s="19" t="s">
        <v>130</v>
      </c>
      <c r="B27" s="19" t="s">
        <v>131</v>
      </c>
      <c r="C27" s="19" t="s">
        <v>132</v>
      </c>
      <c r="D27" s="19" t="s">
        <v>133</v>
      </c>
      <c r="E27" s="19" t="s">
        <v>50</v>
      </c>
      <c r="F27" s="19" t="s">
        <v>134</v>
      </c>
      <c r="G27" s="19">
        <v>89</v>
      </c>
      <c r="H27" s="19">
        <v>98.9</v>
      </c>
      <c r="I27" s="35" t="s">
        <v>46</v>
      </c>
      <c r="J27" s="33"/>
    </row>
    <row r="28" spans="1:10" ht="27" x14ac:dyDescent="0.15">
      <c r="A28" s="19" t="s">
        <v>135</v>
      </c>
      <c r="B28" s="19" t="s">
        <v>136</v>
      </c>
      <c r="C28" s="19" t="s">
        <v>132</v>
      </c>
      <c r="D28" s="19" t="s">
        <v>137</v>
      </c>
      <c r="E28" s="19" t="s">
        <v>50</v>
      </c>
      <c r="F28" s="19" t="s">
        <v>138</v>
      </c>
      <c r="G28" s="19">
        <v>101</v>
      </c>
      <c r="H28" s="19">
        <v>94.4</v>
      </c>
      <c r="I28" s="35" t="s">
        <v>46</v>
      </c>
      <c r="J28" s="33"/>
    </row>
    <row r="29" spans="1:10" ht="40.5" x14ac:dyDescent="0.15">
      <c r="A29" s="19" t="s">
        <v>139</v>
      </c>
      <c r="B29" s="19" t="s">
        <v>140</v>
      </c>
      <c r="C29" s="19" t="s">
        <v>141</v>
      </c>
      <c r="D29" s="19" t="s">
        <v>142</v>
      </c>
      <c r="E29" s="19" t="s">
        <v>16</v>
      </c>
      <c r="F29" s="19" t="s">
        <v>143</v>
      </c>
      <c r="G29" s="19"/>
      <c r="H29" s="19"/>
      <c r="I29" s="35" t="s">
        <v>30</v>
      </c>
      <c r="J29" s="33"/>
    </row>
    <row r="30" spans="1:10" ht="40.5" x14ac:dyDescent="0.15">
      <c r="A30" s="19" t="s">
        <v>144</v>
      </c>
      <c r="B30" s="19" t="s">
        <v>145</v>
      </c>
      <c r="C30" s="19" t="s">
        <v>146</v>
      </c>
      <c r="D30" s="19" t="s">
        <v>147</v>
      </c>
      <c r="E30" s="19" t="s">
        <v>148</v>
      </c>
      <c r="F30" s="19" t="s">
        <v>149</v>
      </c>
      <c r="G30" s="19">
        <v>65</v>
      </c>
      <c r="H30" s="19">
        <v>92.9</v>
      </c>
      <c r="I30" s="35" t="s">
        <v>46</v>
      </c>
      <c r="J30" s="33"/>
    </row>
    <row r="31" spans="1:10" ht="27" x14ac:dyDescent="0.15">
      <c r="A31" s="19" t="s">
        <v>150</v>
      </c>
      <c r="B31" s="19" t="s">
        <v>151</v>
      </c>
      <c r="C31" s="19" t="s">
        <v>152</v>
      </c>
      <c r="D31" s="19" t="s">
        <v>153</v>
      </c>
      <c r="E31" s="19" t="s">
        <v>50</v>
      </c>
      <c r="F31" s="19" t="s">
        <v>154</v>
      </c>
      <c r="G31" s="19">
        <v>95</v>
      </c>
      <c r="H31" s="19">
        <v>100</v>
      </c>
      <c r="I31" s="35" t="s">
        <v>46</v>
      </c>
      <c r="J31" s="33"/>
    </row>
    <row r="32" spans="1:10" ht="27" x14ac:dyDescent="0.15">
      <c r="A32" s="19" t="s">
        <v>155</v>
      </c>
      <c r="B32" s="19" t="s">
        <v>156</v>
      </c>
      <c r="C32" s="19" t="s">
        <v>157</v>
      </c>
      <c r="D32" s="19" t="s">
        <v>158</v>
      </c>
      <c r="E32" s="19" t="s">
        <v>159</v>
      </c>
      <c r="F32" s="19" t="s">
        <v>98</v>
      </c>
      <c r="G32" s="19">
        <v>52</v>
      </c>
      <c r="H32" s="19">
        <v>100</v>
      </c>
      <c r="I32" s="35" t="s">
        <v>46</v>
      </c>
      <c r="J32" s="33"/>
    </row>
    <row r="33" spans="1:10" ht="40.5" x14ac:dyDescent="0.15">
      <c r="A33" s="19" t="s">
        <v>160</v>
      </c>
      <c r="B33" s="19" t="s">
        <v>161</v>
      </c>
      <c r="C33" s="19" t="s">
        <v>162</v>
      </c>
      <c r="D33" s="19" t="s">
        <v>163</v>
      </c>
      <c r="E33" s="19" t="s">
        <v>164</v>
      </c>
      <c r="F33" s="19" t="s">
        <v>165</v>
      </c>
      <c r="G33" s="19">
        <v>47</v>
      </c>
      <c r="H33" s="19">
        <v>100</v>
      </c>
      <c r="I33" s="35" t="s">
        <v>46</v>
      </c>
      <c r="J33" s="33"/>
    </row>
    <row r="34" spans="1:10" ht="40.5" x14ac:dyDescent="0.15">
      <c r="A34" s="19" t="s">
        <v>166</v>
      </c>
      <c r="B34" s="19" t="s">
        <v>167</v>
      </c>
      <c r="C34" s="19" t="s">
        <v>168</v>
      </c>
      <c r="D34" s="19" t="s">
        <v>169</v>
      </c>
      <c r="E34" s="19" t="s">
        <v>170</v>
      </c>
      <c r="F34" s="19" t="s">
        <v>171</v>
      </c>
      <c r="G34" s="19">
        <v>27</v>
      </c>
      <c r="H34" s="19">
        <v>100</v>
      </c>
      <c r="I34" s="35" t="s">
        <v>46</v>
      </c>
      <c r="J34" s="33"/>
    </row>
    <row r="35" spans="1:10" ht="56.25" x14ac:dyDescent="0.15">
      <c r="A35" s="19" t="s">
        <v>172</v>
      </c>
      <c r="B35" s="21" t="s">
        <v>173</v>
      </c>
      <c r="C35" s="19" t="s">
        <v>174</v>
      </c>
      <c r="D35" s="19" t="s">
        <v>175</v>
      </c>
      <c r="E35" s="19" t="s">
        <v>176</v>
      </c>
      <c r="F35" s="19" t="s">
        <v>177</v>
      </c>
      <c r="G35" s="19">
        <v>65</v>
      </c>
      <c r="H35" s="19">
        <v>97</v>
      </c>
      <c r="I35" s="35" t="s">
        <v>46</v>
      </c>
      <c r="J35" s="33"/>
    </row>
    <row r="36" spans="1:10" ht="40.5" x14ac:dyDescent="0.15">
      <c r="A36" s="19" t="s">
        <v>178</v>
      </c>
      <c r="B36" s="19" t="s">
        <v>179</v>
      </c>
      <c r="C36" s="19" t="s">
        <v>180</v>
      </c>
      <c r="D36" s="19" t="s">
        <v>181</v>
      </c>
      <c r="E36" s="19" t="s">
        <v>16</v>
      </c>
      <c r="F36" s="19" t="s">
        <v>124</v>
      </c>
      <c r="G36" s="19">
        <v>41</v>
      </c>
      <c r="H36" s="19">
        <v>85.4</v>
      </c>
      <c r="I36" s="35" t="s">
        <v>46</v>
      </c>
      <c r="J36" s="33"/>
    </row>
    <row r="37" spans="1:10" ht="27" x14ac:dyDescent="0.15">
      <c r="A37" s="19" t="s">
        <v>182</v>
      </c>
      <c r="B37" s="19" t="s">
        <v>183</v>
      </c>
      <c r="C37" s="19" t="s">
        <v>184</v>
      </c>
      <c r="D37" s="19" t="s">
        <v>185</v>
      </c>
      <c r="E37" s="19" t="s">
        <v>50</v>
      </c>
      <c r="F37" s="19" t="s">
        <v>186</v>
      </c>
      <c r="G37" s="19">
        <v>51</v>
      </c>
      <c r="H37" s="19">
        <v>94.4</v>
      </c>
      <c r="I37" s="35" t="s">
        <v>46</v>
      </c>
      <c r="J37" s="33"/>
    </row>
    <row r="38" spans="1:10" ht="27" x14ac:dyDescent="0.15">
      <c r="A38" s="19" t="s">
        <v>187</v>
      </c>
      <c r="B38" s="19" t="s">
        <v>188</v>
      </c>
      <c r="C38" s="19" t="s">
        <v>189</v>
      </c>
      <c r="D38" s="19" t="s">
        <v>190</v>
      </c>
      <c r="E38" s="19" t="s">
        <v>50</v>
      </c>
      <c r="F38" s="19" t="s">
        <v>59</v>
      </c>
      <c r="G38" s="19">
        <v>49</v>
      </c>
      <c r="H38" s="19">
        <v>100</v>
      </c>
      <c r="I38" s="35" t="s">
        <v>46</v>
      </c>
      <c r="J38" s="33"/>
    </row>
    <row r="39" spans="1:10" ht="40.5" x14ac:dyDescent="0.15">
      <c r="A39" s="19" t="s">
        <v>191</v>
      </c>
      <c r="B39" s="19" t="s">
        <v>192</v>
      </c>
      <c r="C39" s="19" t="s">
        <v>193</v>
      </c>
      <c r="D39" s="19" t="s">
        <v>194</v>
      </c>
      <c r="E39" s="19" t="s">
        <v>16</v>
      </c>
      <c r="F39" s="19" t="s">
        <v>17</v>
      </c>
      <c r="G39" s="19"/>
      <c r="H39" s="19"/>
      <c r="I39" s="35" t="s">
        <v>30</v>
      </c>
      <c r="J39" s="33"/>
    </row>
    <row r="40" spans="1:10" ht="40.5" x14ac:dyDescent="0.15">
      <c r="A40" s="19" t="s">
        <v>195</v>
      </c>
      <c r="B40" s="19" t="s">
        <v>196</v>
      </c>
      <c r="C40" s="19" t="s">
        <v>197</v>
      </c>
      <c r="D40" s="19" t="s">
        <v>198</v>
      </c>
      <c r="E40" s="19" t="s">
        <v>170</v>
      </c>
      <c r="F40" s="19" t="s">
        <v>199</v>
      </c>
      <c r="G40" s="19">
        <v>87</v>
      </c>
      <c r="H40" s="19">
        <v>100</v>
      </c>
      <c r="I40" s="35" t="s">
        <v>46</v>
      </c>
      <c r="J40" s="33"/>
    </row>
    <row r="41" spans="1:10" ht="40.5" x14ac:dyDescent="0.15">
      <c r="A41" s="19" t="s">
        <v>200</v>
      </c>
      <c r="B41" s="19" t="s">
        <v>201</v>
      </c>
      <c r="C41" s="19" t="s">
        <v>202</v>
      </c>
      <c r="D41" s="19" t="s">
        <v>203</v>
      </c>
      <c r="E41" s="19" t="s">
        <v>164</v>
      </c>
      <c r="F41" s="19" t="s">
        <v>98</v>
      </c>
      <c r="G41" s="19">
        <v>49</v>
      </c>
      <c r="H41" s="19">
        <v>92.5</v>
      </c>
      <c r="I41" s="35" t="s">
        <v>46</v>
      </c>
      <c r="J41" s="33"/>
    </row>
    <row r="42" spans="1:10" ht="40.5" x14ac:dyDescent="0.15">
      <c r="A42" s="19" t="s">
        <v>200</v>
      </c>
      <c r="B42" s="19" t="s">
        <v>204</v>
      </c>
      <c r="C42" s="19" t="s">
        <v>202</v>
      </c>
      <c r="D42" s="19" t="s">
        <v>203</v>
      </c>
      <c r="E42" s="19" t="s">
        <v>164</v>
      </c>
      <c r="F42" s="19" t="s">
        <v>205</v>
      </c>
      <c r="G42" s="19"/>
      <c r="H42" s="19"/>
      <c r="I42" s="35" t="s">
        <v>46</v>
      </c>
      <c r="J42" s="33"/>
    </row>
    <row r="43" spans="1:10" ht="27" x14ac:dyDescent="0.15">
      <c r="A43" s="19" t="s">
        <v>206</v>
      </c>
      <c r="B43" s="19" t="s">
        <v>207</v>
      </c>
      <c r="C43" s="19" t="s">
        <v>208</v>
      </c>
      <c r="D43" s="19" t="s">
        <v>209</v>
      </c>
      <c r="E43" s="19" t="s">
        <v>159</v>
      </c>
      <c r="F43" s="19" t="s">
        <v>210</v>
      </c>
      <c r="G43" s="19">
        <v>35</v>
      </c>
      <c r="H43" s="19">
        <v>97.2</v>
      </c>
      <c r="I43" s="35" t="s">
        <v>46</v>
      </c>
      <c r="J43" s="33"/>
    </row>
    <row r="44" spans="1:10" ht="33.75" x14ac:dyDescent="0.15">
      <c r="A44" s="19" t="s">
        <v>211</v>
      </c>
      <c r="B44" s="21" t="s">
        <v>212</v>
      </c>
      <c r="C44" s="19" t="s">
        <v>213</v>
      </c>
      <c r="D44" s="19" t="s">
        <v>214</v>
      </c>
      <c r="E44" s="19" t="s">
        <v>215</v>
      </c>
      <c r="F44" s="19" t="s">
        <v>177</v>
      </c>
      <c r="G44" s="19">
        <v>56</v>
      </c>
      <c r="H44" s="19">
        <v>83.6</v>
      </c>
      <c r="I44" s="35" t="s">
        <v>46</v>
      </c>
      <c r="J44" s="33"/>
    </row>
    <row r="45" spans="1:10" ht="40.5" x14ac:dyDescent="0.15">
      <c r="A45" s="19" t="s">
        <v>216</v>
      </c>
      <c r="B45" s="19" t="s">
        <v>217</v>
      </c>
      <c r="C45" s="19" t="s">
        <v>218</v>
      </c>
      <c r="D45" s="19" t="s">
        <v>219</v>
      </c>
      <c r="E45" s="19" t="s">
        <v>148</v>
      </c>
      <c r="F45" s="19" t="s">
        <v>220</v>
      </c>
      <c r="G45" s="19">
        <v>53</v>
      </c>
      <c r="H45" s="19">
        <v>93</v>
      </c>
      <c r="I45" s="35" t="s">
        <v>46</v>
      </c>
      <c r="J45" s="33"/>
    </row>
    <row r="46" spans="1:10" x14ac:dyDescent="0.15">
      <c r="A46" s="19" t="s">
        <v>221</v>
      </c>
      <c r="B46" s="19" t="s">
        <v>222</v>
      </c>
      <c r="C46" s="19" t="s">
        <v>223</v>
      </c>
      <c r="D46" s="19" t="s">
        <v>224</v>
      </c>
      <c r="E46" s="19" t="s">
        <v>225</v>
      </c>
      <c r="F46" s="19" t="s">
        <v>35</v>
      </c>
      <c r="G46" s="19">
        <v>39</v>
      </c>
      <c r="H46" s="19">
        <v>100</v>
      </c>
      <c r="I46" s="35" t="s">
        <v>46</v>
      </c>
      <c r="J46" s="33"/>
    </row>
    <row r="47" spans="1:10" x14ac:dyDescent="0.15">
      <c r="A47" s="19" t="s">
        <v>226</v>
      </c>
      <c r="B47" s="19" t="s">
        <v>227</v>
      </c>
      <c r="C47" s="19" t="s">
        <v>228</v>
      </c>
      <c r="D47" s="19" t="s">
        <v>229</v>
      </c>
      <c r="E47" s="19" t="s">
        <v>225</v>
      </c>
      <c r="F47" s="19" t="s">
        <v>230</v>
      </c>
      <c r="G47" s="19">
        <v>60</v>
      </c>
      <c r="H47" s="19">
        <v>100</v>
      </c>
      <c r="I47" s="35" t="s">
        <v>46</v>
      </c>
      <c r="J47" s="33"/>
    </row>
    <row r="48" spans="1:10" ht="27" x14ac:dyDescent="0.15">
      <c r="A48" s="19" t="s">
        <v>231</v>
      </c>
      <c r="B48" s="19" t="s">
        <v>232</v>
      </c>
      <c r="C48" s="19" t="s">
        <v>233</v>
      </c>
      <c r="D48" s="19" t="s">
        <v>234</v>
      </c>
      <c r="E48" s="19" t="s">
        <v>235</v>
      </c>
      <c r="F48" s="19" t="s">
        <v>143</v>
      </c>
      <c r="G48" s="19">
        <v>42</v>
      </c>
      <c r="H48" s="19">
        <v>95.5</v>
      </c>
      <c r="I48" s="35" t="s">
        <v>46</v>
      </c>
      <c r="J48" s="33"/>
    </row>
    <row r="49" spans="1:10" x14ac:dyDescent="0.15">
      <c r="A49" s="19" t="s">
        <v>236</v>
      </c>
      <c r="B49" s="19" t="s">
        <v>237</v>
      </c>
      <c r="C49" s="19" t="s">
        <v>238</v>
      </c>
      <c r="D49" s="19" t="s">
        <v>239</v>
      </c>
      <c r="E49" s="19" t="s">
        <v>225</v>
      </c>
      <c r="F49" s="19" t="s">
        <v>240</v>
      </c>
      <c r="G49" s="19">
        <v>35</v>
      </c>
      <c r="H49" s="19">
        <v>81.400000000000006</v>
      </c>
      <c r="I49" s="35" t="s">
        <v>46</v>
      </c>
      <c r="J49" s="33"/>
    </row>
    <row r="50" spans="1:10" x14ac:dyDescent="0.15">
      <c r="A50" s="19" t="s">
        <v>236</v>
      </c>
      <c r="B50" s="19" t="s">
        <v>241</v>
      </c>
      <c r="C50" s="19" t="s">
        <v>238</v>
      </c>
      <c r="D50" s="19" t="s">
        <v>239</v>
      </c>
      <c r="E50" s="19" t="s">
        <v>225</v>
      </c>
      <c r="F50" s="19" t="s">
        <v>242</v>
      </c>
      <c r="G50" s="19"/>
      <c r="H50" s="19"/>
      <c r="I50" s="35" t="s">
        <v>46</v>
      </c>
      <c r="J50" s="33"/>
    </row>
    <row r="51" spans="1:10" ht="40.5" x14ac:dyDescent="0.15">
      <c r="A51" s="19" t="s">
        <v>243</v>
      </c>
      <c r="B51" s="19" t="s">
        <v>244</v>
      </c>
      <c r="C51" s="19" t="s">
        <v>245</v>
      </c>
      <c r="D51" s="19" t="s">
        <v>246</v>
      </c>
      <c r="E51" s="19" t="s">
        <v>164</v>
      </c>
      <c r="F51" s="19" t="s">
        <v>98</v>
      </c>
      <c r="G51" s="19">
        <v>46</v>
      </c>
      <c r="H51" s="19">
        <v>88.5</v>
      </c>
      <c r="I51" s="35" t="s">
        <v>46</v>
      </c>
      <c r="J51" s="33"/>
    </row>
    <row r="52" spans="1:10" ht="40.5" x14ac:dyDescent="0.15">
      <c r="A52" s="19" t="s">
        <v>247</v>
      </c>
      <c r="B52" s="19" t="s">
        <v>248</v>
      </c>
      <c r="C52" s="19" t="s">
        <v>174</v>
      </c>
      <c r="D52" s="19" t="s">
        <v>249</v>
      </c>
      <c r="E52" s="19" t="s">
        <v>176</v>
      </c>
      <c r="F52" s="19" t="s">
        <v>118</v>
      </c>
      <c r="G52" s="19">
        <v>57</v>
      </c>
      <c r="H52" s="19">
        <v>87.7</v>
      </c>
      <c r="I52" s="35" t="s">
        <v>46</v>
      </c>
      <c r="J52" s="33"/>
    </row>
    <row r="53" spans="1:10" ht="27" x14ac:dyDescent="0.15">
      <c r="A53" s="19" t="s">
        <v>250</v>
      </c>
      <c r="B53" s="19" t="s">
        <v>251</v>
      </c>
      <c r="C53" s="19" t="s">
        <v>252</v>
      </c>
      <c r="D53" s="19" t="s">
        <v>253</v>
      </c>
      <c r="E53" s="19" t="s">
        <v>117</v>
      </c>
      <c r="F53" s="19" t="s">
        <v>98</v>
      </c>
      <c r="G53" s="19">
        <v>51</v>
      </c>
      <c r="H53" s="19">
        <v>98.1</v>
      </c>
      <c r="I53" s="35" t="s">
        <v>46</v>
      </c>
      <c r="J53" s="33"/>
    </row>
    <row r="54" spans="1:10" ht="27" x14ac:dyDescent="0.15">
      <c r="A54" s="19" t="s">
        <v>254</v>
      </c>
      <c r="B54" s="19" t="s">
        <v>255</v>
      </c>
      <c r="C54" s="19" t="s">
        <v>256</v>
      </c>
      <c r="D54" s="19" t="s">
        <v>257</v>
      </c>
      <c r="E54" s="19" t="s">
        <v>50</v>
      </c>
      <c r="F54" s="19" t="s">
        <v>258</v>
      </c>
      <c r="G54" s="19">
        <v>43</v>
      </c>
      <c r="H54" s="19">
        <v>100</v>
      </c>
      <c r="I54" s="35" t="s">
        <v>46</v>
      </c>
      <c r="J54" s="33"/>
    </row>
    <row r="55" spans="1:10" ht="40.5" x14ac:dyDescent="0.15">
      <c r="A55" s="22" t="s">
        <v>259</v>
      </c>
      <c r="B55" s="22" t="s">
        <v>260</v>
      </c>
      <c r="C55" s="22" t="s">
        <v>261</v>
      </c>
      <c r="D55" s="22" t="s">
        <v>262</v>
      </c>
      <c r="E55" s="22" t="s">
        <v>16</v>
      </c>
      <c r="F55" s="22" t="s">
        <v>263</v>
      </c>
      <c r="G55" s="22"/>
      <c r="H55" s="19"/>
      <c r="I55" s="35" t="s">
        <v>264</v>
      </c>
      <c r="J55" s="33"/>
    </row>
    <row r="56" spans="1:10" x14ac:dyDescent="0.15">
      <c r="A56" s="22" t="s">
        <v>265</v>
      </c>
      <c r="B56" s="22" t="s">
        <v>266</v>
      </c>
      <c r="C56" s="22" t="s">
        <v>267</v>
      </c>
      <c r="D56" s="22" t="s">
        <v>268</v>
      </c>
      <c r="E56" s="22" t="s">
        <v>225</v>
      </c>
      <c r="F56" s="22" t="s">
        <v>143</v>
      </c>
      <c r="G56" s="22"/>
      <c r="H56" s="19"/>
      <c r="I56" s="35" t="s">
        <v>264</v>
      </c>
      <c r="J56" s="33"/>
    </row>
    <row r="57" spans="1:10" ht="27" x14ac:dyDescent="0.15">
      <c r="A57" s="22" t="s">
        <v>269</v>
      </c>
      <c r="B57" s="22" t="s">
        <v>270</v>
      </c>
      <c r="C57" s="22" t="s">
        <v>271</v>
      </c>
      <c r="D57" s="22" t="s">
        <v>272</v>
      </c>
      <c r="E57" s="22" t="s">
        <v>215</v>
      </c>
      <c r="F57" s="22" t="s">
        <v>273</v>
      </c>
      <c r="G57" s="22"/>
      <c r="H57" s="19"/>
      <c r="I57" s="35" t="s">
        <v>264</v>
      </c>
      <c r="J57" s="33"/>
    </row>
    <row r="58" spans="1:10" ht="27" x14ac:dyDescent="0.15">
      <c r="A58" s="22" t="s">
        <v>274</v>
      </c>
      <c r="B58" s="22" t="s">
        <v>275</v>
      </c>
      <c r="C58" s="22" t="s">
        <v>189</v>
      </c>
      <c r="D58" s="22" t="s">
        <v>276</v>
      </c>
      <c r="E58" s="22" t="s">
        <v>50</v>
      </c>
      <c r="F58" s="22" t="s">
        <v>273</v>
      </c>
      <c r="G58" s="22"/>
      <c r="H58" s="19"/>
      <c r="I58" s="35" t="s">
        <v>264</v>
      </c>
      <c r="J58" s="33"/>
    </row>
    <row r="59" spans="1:10" ht="56.25" x14ac:dyDescent="0.15">
      <c r="A59" s="16" t="s">
        <v>277</v>
      </c>
      <c r="B59" s="16" t="s">
        <v>278</v>
      </c>
      <c r="C59" s="16" t="s">
        <v>132</v>
      </c>
      <c r="D59" s="16" t="s">
        <v>279</v>
      </c>
      <c r="E59" s="16" t="s">
        <v>50</v>
      </c>
      <c r="F59" s="16" t="s">
        <v>165</v>
      </c>
      <c r="G59" s="16">
        <v>47</v>
      </c>
      <c r="H59" s="31">
        <v>1</v>
      </c>
      <c r="I59" s="32" t="s">
        <v>88</v>
      </c>
      <c r="J59" s="15"/>
    </row>
    <row r="60" spans="1:10" ht="18.75" x14ac:dyDescent="0.15">
      <c r="A60" s="16" t="s">
        <v>280</v>
      </c>
      <c r="B60" s="16" t="s">
        <v>281</v>
      </c>
      <c r="C60" s="16" t="s">
        <v>282</v>
      </c>
      <c r="D60" s="16" t="s">
        <v>283</v>
      </c>
      <c r="E60" s="16" t="s">
        <v>225</v>
      </c>
      <c r="F60" s="16" t="s">
        <v>284</v>
      </c>
      <c r="G60" s="16">
        <v>45</v>
      </c>
      <c r="H60" s="31">
        <v>1</v>
      </c>
      <c r="I60" s="32" t="s">
        <v>88</v>
      </c>
      <c r="J60" s="15"/>
    </row>
    <row r="61" spans="1:10" ht="56.25" x14ac:dyDescent="0.15">
      <c r="A61" s="16" t="s">
        <v>285</v>
      </c>
      <c r="B61" s="16" t="s">
        <v>286</v>
      </c>
      <c r="C61" s="16" t="s">
        <v>132</v>
      </c>
      <c r="D61" s="16" t="s">
        <v>287</v>
      </c>
      <c r="E61" s="16" t="s">
        <v>50</v>
      </c>
      <c r="F61" s="16" t="s">
        <v>288</v>
      </c>
      <c r="G61" s="16">
        <v>108</v>
      </c>
      <c r="H61" s="31">
        <v>1</v>
      </c>
      <c r="I61" s="32" t="s">
        <v>88</v>
      </c>
      <c r="J61" s="15"/>
    </row>
    <row r="62" spans="1:10" ht="18.75" x14ac:dyDescent="0.15">
      <c r="A62" s="16" t="s">
        <v>289</v>
      </c>
      <c r="B62" s="16" t="s">
        <v>290</v>
      </c>
      <c r="C62" s="16" t="s">
        <v>228</v>
      </c>
      <c r="D62" s="16" t="s">
        <v>291</v>
      </c>
      <c r="E62" s="16" t="s">
        <v>225</v>
      </c>
      <c r="F62" s="16" t="s">
        <v>143</v>
      </c>
      <c r="G62" s="16">
        <v>44</v>
      </c>
      <c r="H62" s="31">
        <v>1</v>
      </c>
      <c r="I62" s="32" t="s">
        <v>88</v>
      </c>
      <c r="J62" s="15"/>
    </row>
    <row r="63" spans="1:10" ht="56.25" x14ac:dyDescent="0.15">
      <c r="A63" s="16" t="s">
        <v>292</v>
      </c>
      <c r="B63" s="16" t="s">
        <v>293</v>
      </c>
      <c r="C63" s="16" t="s">
        <v>294</v>
      </c>
      <c r="D63" s="16" t="s">
        <v>295</v>
      </c>
      <c r="E63" s="16" t="s">
        <v>50</v>
      </c>
      <c r="F63" s="16" t="s">
        <v>17</v>
      </c>
      <c r="G63" s="16">
        <v>50</v>
      </c>
      <c r="H63" s="31">
        <v>0.94</v>
      </c>
      <c r="I63" s="32" t="s">
        <v>88</v>
      </c>
      <c r="J63" s="15"/>
    </row>
    <row r="64" spans="1:10" ht="56.25" x14ac:dyDescent="0.15">
      <c r="A64" s="16" t="s">
        <v>296</v>
      </c>
      <c r="B64" s="16" t="s">
        <v>297</v>
      </c>
      <c r="C64" s="16" t="s">
        <v>298</v>
      </c>
      <c r="D64" s="16" t="s">
        <v>299</v>
      </c>
      <c r="E64" s="16" t="s">
        <v>123</v>
      </c>
      <c r="F64" s="16" t="s">
        <v>240</v>
      </c>
      <c r="G64" s="16">
        <v>37</v>
      </c>
      <c r="H64" s="31">
        <v>0.9</v>
      </c>
      <c r="I64" s="32" t="s">
        <v>88</v>
      </c>
      <c r="J64" s="36" t="s">
        <v>300</v>
      </c>
    </row>
    <row r="65" spans="1:10" ht="56.25" x14ac:dyDescent="0.15">
      <c r="A65" s="16" t="s">
        <v>301</v>
      </c>
      <c r="B65" s="16" t="s">
        <v>302</v>
      </c>
      <c r="C65" s="16" t="s">
        <v>303</v>
      </c>
      <c r="D65" s="16" t="s">
        <v>304</v>
      </c>
      <c r="E65" s="16" t="s">
        <v>50</v>
      </c>
      <c r="F65" s="16" t="s">
        <v>305</v>
      </c>
      <c r="G65" s="16">
        <v>40</v>
      </c>
      <c r="H65" s="31">
        <v>1</v>
      </c>
      <c r="I65" s="32" t="s">
        <v>88</v>
      </c>
      <c r="J65" s="15"/>
    </row>
    <row r="66" spans="1:10" ht="56.25" x14ac:dyDescent="0.15">
      <c r="A66" s="16" t="s">
        <v>306</v>
      </c>
      <c r="B66" s="16" t="s">
        <v>307</v>
      </c>
      <c r="C66" s="16" t="s">
        <v>308</v>
      </c>
      <c r="D66" s="16" t="s">
        <v>309</v>
      </c>
      <c r="E66" s="16" t="s">
        <v>50</v>
      </c>
      <c r="F66" s="16" t="s">
        <v>310</v>
      </c>
      <c r="G66" s="16">
        <v>58</v>
      </c>
      <c r="H66" s="31">
        <v>1</v>
      </c>
      <c r="I66" s="32" t="s">
        <v>88</v>
      </c>
      <c r="J66" s="15"/>
    </row>
    <row r="67" spans="1:10" x14ac:dyDescent="0.15">
      <c r="A67" s="24" t="s">
        <v>311</v>
      </c>
      <c r="B67" s="24" t="s">
        <v>312</v>
      </c>
      <c r="C67" s="24" t="s">
        <v>184</v>
      </c>
      <c r="D67" s="24" t="s">
        <v>313</v>
      </c>
      <c r="E67" s="24" t="s">
        <v>50</v>
      </c>
      <c r="F67" s="24" t="s">
        <v>314</v>
      </c>
      <c r="G67" s="24">
        <v>56</v>
      </c>
      <c r="H67" s="37">
        <f>G67/F67</f>
        <v>1</v>
      </c>
      <c r="I67" s="39" t="s">
        <v>46</v>
      </c>
      <c r="J67" s="33"/>
    </row>
    <row r="68" spans="1:10" x14ac:dyDescent="0.15">
      <c r="A68" s="24" t="s">
        <v>315</v>
      </c>
      <c r="B68" s="24" t="s">
        <v>316</v>
      </c>
      <c r="C68" s="24" t="s">
        <v>317</v>
      </c>
      <c r="D68" s="24" t="s">
        <v>318</v>
      </c>
      <c r="E68" s="24" t="s">
        <v>319</v>
      </c>
      <c r="F68" s="24" t="s">
        <v>314</v>
      </c>
      <c r="G68" s="24">
        <v>54</v>
      </c>
      <c r="H68" s="37">
        <f t="shared" ref="H68:H76" si="1">G68/F68</f>
        <v>0.9642857142857143</v>
      </c>
      <c r="I68" s="39" t="s">
        <v>46</v>
      </c>
      <c r="J68" s="33"/>
    </row>
    <row r="69" spans="1:10" x14ac:dyDescent="0.15">
      <c r="A69" s="24" t="s">
        <v>320</v>
      </c>
      <c r="B69" s="24" t="s">
        <v>321</v>
      </c>
      <c r="C69" s="24" t="s">
        <v>322</v>
      </c>
      <c r="D69" s="24" t="s">
        <v>323</v>
      </c>
      <c r="E69" s="24" t="s">
        <v>319</v>
      </c>
      <c r="F69" s="24" t="s">
        <v>310</v>
      </c>
      <c r="G69" s="24">
        <v>54</v>
      </c>
      <c r="H69" s="37">
        <f t="shared" si="1"/>
        <v>0.93103448275862066</v>
      </c>
      <c r="I69" s="39" t="s">
        <v>46</v>
      </c>
      <c r="J69" s="33"/>
    </row>
    <row r="70" spans="1:10" x14ac:dyDescent="0.15">
      <c r="A70" s="24" t="s">
        <v>324</v>
      </c>
      <c r="B70" s="24" t="s">
        <v>325</v>
      </c>
      <c r="C70" s="24" t="s">
        <v>326</v>
      </c>
      <c r="D70" s="24" t="s">
        <v>327</v>
      </c>
      <c r="E70" s="24" t="s">
        <v>319</v>
      </c>
      <c r="F70" s="24" t="s">
        <v>165</v>
      </c>
      <c r="G70" s="24"/>
      <c r="H70" s="37"/>
      <c r="I70" s="39" t="s">
        <v>328</v>
      </c>
      <c r="J70" s="33"/>
    </row>
    <row r="71" spans="1:10" x14ac:dyDescent="0.15">
      <c r="A71" s="24" t="s">
        <v>329</v>
      </c>
      <c r="B71" s="24" t="s">
        <v>330</v>
      </c>
      <c r="C71" s="24" t="s">
        <v>331</v>
      </c>
      <c r="D71" s="24" t="s">
        <v>332</v>
      </c>
      <c r="E71" s="24" t="s">
        <v>319</v>
      </c>
      <c r="F71" s="24" t="s">
        <v>92</v>
      </c>
      <c r="G71" s="24">
        <v>46</v>
      </c>
      <c r="H71" s="37">
        <f t="shared" si="1"/>
        <v>0.83636363636363631</v>
      </c>
      <c r="I71" s="39" t="s">
        <v>46</v>
      </c>
      <c r="J71" s="33"/>
    </row>
    <row r="72" spans="1:10" x14ac:dyDescent="0.15">
      <c r="A72" s="24" t="s">
        <v>333</v>
      </c>
      <c r="B72" s="24" t="s">
        <v>334</v>
      </c>
      <c r="C72" s="24" t="s">
        <v>335</v>
      </c>
      <c r="D72" s="24" t="s">
        <v>336</v>
      </c>
      <c r="E72" s="24" t="s">
        <v>319</v>
      </c>
      <c r="F72" s="24" t="s">
        <v>337</v>
      </c>
      <c r="G72" s="24">
        <v>62</v>
      </c>
      <c r="H72" s="37">
        <f t="shared" si="1"/>
        <v>0.96875</v>
      </c>
      <c r="I72" s="39" t="s">
        <v>46</v>
      </c>
      <c r="J72" s="33"/>
    </row>
    <row r="73" spans="1:10" x14ac:dyDescent="0.15">
      <c r="A73" s="24" t="s">
        <v>338</v>
      </c>
      <c r="B73" s="24" t="s">
        <v>339</v>
      </c>
      <c r="C73" s="24" t="s">
        <v>340</v>
      </c>
      <c r="D73" s="24" t="s">
        <v>341</v>
      </c>
      <c r="E73" s="24" t="s">
        <v>319</v>
      </c>
      <c r="F73" s="24" t="s">
        <v>342</v>
      </c>
      <c r="G73" s="24">
        <v>24</v>
      </c>
      <c r="H73" s="37">
        <f t="shared" si="1"/>
        <v>0.92307692307692313</v>
      </c>
      <c r="I73" s="39" t="s">
        <v>46</v>
      </c>
      <c r="J73" s="33"/>
    </row>
    <row r="74" spans="1:10" x14ac:dyDescent="0.15">
      <c r="A74" s="24" t="s">
        <v>343</v>
      </c>
      <c r="B74" s="24" t="s">
        <v>344</v>
      </c>
      <c r="C74" s="24" t="s">
        <v>345</v>
      </c>
      <c r="D74" s="24" t="s">
        <v>346</v>
      </c>
      <c r="E74" s="24" t="s">
        <v>319</v>
      </c>
      <c r="F74" s="24" t="s">
        <v>347</v>
      </c>
      <c r="G74" s="24">
        <v>21</v>
      </c>
      <c r="H74" s="37">
        <f t="shared" si="1"/>
        <v>1</v>
      </c>
      <c r="I74" s="39" t="s">
        <v>46</v>
      </c>
      <c r="J74" s="33"/>
    </row>
    <row r="75" spans="1:10" x14ac:dyDescent="0.15">
      <c r="A75" s="24" t="s">
        <v>348</v>
      </c>
      <c r="B75" s="24" t="s">
        <v>349</v>
      </c>
      <c r="C75" s="24" t="s">
        <v>350</v>
      </c>
      <c r="D75" s="24" t="s">
        <v>351</v>
      </c>
      <c r="E75" s="24" t="s">
        <v>319</v>
      </c>
      <c r="F75" s="24" t="s">
        <v>352</v>
      </c>
      <c r="G75" s="24">
        <v>22</v>
      </c>
      <c r="H75" s="37">
        <f t="shared" si="1"/>
        <v>1</v>
      </c>
      <c r="I75" s="39" t="s">
        <v>46</v>
      </c>
      <c r="J75" s="33"/>
    </row>
    <row r="76" spans="1:10" x14ac:dyDescent="0.15">
      <c r="A76" s="24" t="s">
        <v>353</v>
      </c>
      <c r="B76" s="24" t="s">
        <v>354</v>
      </c>
      <c r="C76" s="24" t="s">
        <v>355</v>
      </c>
      <c r="D76" s="24" t="s">
        <v>356</v>
      </c>
      <c r="E76" s="24" t="s">
        <v>319</v>
      </c>
      <c r="F76" s="24" t="s">
        <v>357</v>
      </c>
      <c r="G76" s="24">
        <v>11</v>
      </c>
      <c r="H76" s="37">
        <f t="shared" si="1"/>
        <v>1</v>
      </c>
      <c r="I76" s="39" t="s">
        <v>46</v>
      </c>
      <c r="J76" s="33"/>
    </row>
    <row r="77" spans="1:10" ht="36" x14ac:dyDescent="0.15">
      <c r="A77" s="26" t="s">
        <v>358</v>
      </c>
      <c r="B77" s="26" t="s">
        <v>359</v>
      </c>
      <c r="C77" s="26" t="s">
        <v>360</v>
      </c>
      <c r="D77" s="26" t="s">
        <v>361</v>
      </c>
      <c r="E77" s="26" t="s">
        <v>215</v>
      </c>
      <c r="F77" s="26" t="s">
        <v>143</v>
      </c>
      <c r="G77" s="24">
        <v>44</v>
      </c>
      <c r="H77" s="37">
        <v>1</v>
      </c>
      <c r="I77" s="39" t="s">
        <v>88</v>
      </c>
      <c r="J77" s="40"/>
    </row>
    <row r="78" spans="1:10" ht="24" x14ac:dyDescent="0.15">
      <c r="A78" s="26" t="s">
        <v>358</v>
      </c>
      <c r="B78" s="26" t="s">
        <v>362</v>
      </c>
      <c r="C78" s="26" t="s">
        <v>363</v>
      </c>
      <c r="D78" s="26" t="s">
        <v>364</v>
      </c>
      <c r="E78" s="26" t="s">
        <v>215</v>
      </c>
      <c r="F78" s="26" t="s">
        <v>347</v>
      </c>
      <c r="G78" s="24">
        <v>17</v>
      </c>
      <c r="H78" s="37">
        <v>0.85</v>
      </c>
      <c r="I78" s="39" t="s">
        <v>88</v>
      </c>
      <c r="J78" s="7" t="s">
        <v>365</v>
      </c>
    </row>
    <row r="79" spans="1:10" ht="24" x14ac:dyDescent="0.15">
      <c r="A79" s="26" t="s">
        <v>358</v>
      </c>
      <c r="B79" s="26" t="s">
        <v>366</v>
      </c>
      <c r="C79" s="26" t="s">
        <v>367</v>
      </c>
      <c r="D79" s="26" t="s">
        <v>368</v>
      </c>
      <c r="E79" s="26" t="s">
        <v>215</v>
      </c>
      <c r="F79" s="26" t="s">
        <v>369</v>
      </c>
      <c r="G79" s="24"/>
      <c r="H79" s="24" t="s">
        <v>370</v>
      </c>
      <c r="I79" s="39"/>
      <c r="J79" s="40"/>
    </row>
    <row r="80" spans="1:10" ht="36" x14ac:dyDescent="0.15">
      <c r="A80" s="26" t="s">
        <v>358</v>
      </c>
      <c r="B80" s="26" t="s">
        <v>371</v>
      </c>
      <c r="C80" s="26" t="s">
        <v>360</v>
      </c>
      <c r="D80" s="26" t="s">
        <v>372</v>
      </c>
      <c r="E80" s="26" t="s">
        <v>215</v>
      </c>
      <c r="F80" s="26" t="s">
        <v>143</v>
      </c>
      <c r="G80" s="24">
        <v>44</v>
      </c>
      <c r="H80" s="37">
        <v>1</v>
      </c>
      <c r="I80" s="39" t="s">
        <v>88</v>
      </c>
      <c r="J80" s="40"/>
    </row>
    <row r="81" spans="1:10" ht="36" x14ac:dyDescent="0.15">
      <c r="A81" s="26" t="s">
        <v>358</v>
      </c>
      <c r="B81" s="26" t="s">
        <v>359</v>
      </c>
      <c r="C81" s="26" t="s">
        <v>360</v>
      </c>
      <c r="D81" s="26" t="s">
        <v>373</v>
      </c>
      <c r="E81" s="26" t="s">
        <v>215</v>
      </c>
      <c r="F81" s="26" t="s">
        <v>284</v>
      </c>
      <c r="G81" s="24">
        <v>45</v>
      </c>
      <c r="H81" s="37">
        <v>1</v>
      </c>
      <c r="I81" s="39" t="s">
        <v>88</v>
      </c>
      <c r="J81" s="40"/>
    </row>
    <row r="82" spans="1:10" ht="36" x14ac:dyDescent="0.15">
      <c r="A82" s="26" t="s">
        <v>358</v>
      </c>
      <c r="B82" s="26" t="s">
        <v>371</v>
      </c>
      <c r="C82" s="26" t="s">
        <v>360</v>
      </c>
      <c r="D82" s="26" t="s">
        <v>374</v>
      </c>
      <c r="E82" s="26" t="s">
        <v>215</v>
      </c>
      <c r="F82" s="26" t="s">
        <v>143</v>
      </c>
      <c r="G82" s="24">
        <v>43</v>
      </c>
      <c r="H82" s="37">
        <v>0.98</v>
      </c>
      <c r="I82" s="39" t="s">
        <v>88</v>
      </c>
      <c r="J82" s="40" t="s">
        <v>375</v>
      </c>
    </row>
    <row r="83" spans="1:10" ht="36" x14ac:dyDescent="0.15">
      <c r="A83" s="26" t="s">
        <v>358</v>
      </c>
      <c r="B83" s="26" t="s">
        <v>371</v>
      </c>
      <c r="C83" s="26" t="s">
        <v>360</v>
      </c>
      <c r="D83" s="26" t="s">
        <v>376</v>
      </c>
      <c r="E83" s="26" t="s">
        <v>215</v>
      </c>
      <c r="F83" s="26" t="s">
        <v>305</v>
      </c>
      <c r="G83" s="24">
        <v>40</v>
      </c>
      <c r="H83" s="37">
        <v>1</v>
      </c>
      <c r="I83" s="39" t="s">
        <v>88</v>
      </c>
      <c r="J83" s="40"/>
    </row>
    <row r="84" spans="1:10" ht="37.5" x14ac:dyDescent="0.15">
      <c r="A84" s="26" t="s">
        <v>358</v>
      </c>
      <c r="B84" s="26" t="s">
        <v>377</v>
      </c>
      <c r="C84" s="26" t="s">
        <v>378</v>
      </c>
      <c r="D84" s="26" t="s">
        <v>379</v>
      </c>
      <c r="E84" s="26" t="s">
        <v>215</v>
      </c>
      <c r="F84" s="26" t="s">
        <v>380</v>
      </c>
      <c r="G84" s="24">
        <v>12</v>
      </c>
      <c r="H84" s="37">
        <v>0.86</v>
      </c>
      <c r="I84" s="39" t="s">
        <v>88</v>
      </c>
      <c r="J84" s="7" t="s">
        <v>381</v>
      </c>
    </row>
    <row r="85" spans="1:10" ht="24" x14ac:dyDescent="0.15">
      <c r="A85" s="26" t="s">
        <v>382</v>
      </c>
      <c r="B85" s="26" t="s">
        <v>383</v>
      </c>
      <c r="C85" s="26" t="s">
        <v>384</v>
      </c>
      <c r="D85" s="26" t="s">
        <v>385</v>
      </c>
      <c r="E85" s="26" t="s">
        <v>215</v>
      </c>
      <c r="F85" s="26" t="s">
        <v>386</v>
      </c>
      <c r="G85" s="24">
        <v>19</v>
      </c>
      <c r="H85" s="37">
        <v>0.95</v>
      </c>
      <c r="I85" s="39" t="s">
        <v>88</v>
      </c>
      <c r="J85" s="40" t="s">
        <v>375</v>
      </c>
    </row>
    <row r="86" spans="1:10" ht="24" x14ac:dyDescent="0.15">
      <c r="A86" s="26" t="s">
        <v>387</v>
      </c>
      <c r="B86" s="26" t="s">
        <v>388</v>
      </c>
      <c r="C86" s="26" t="s">
        <v>389</v>
      </c>
      <c r="D86" s="26" t="s">
        <v>390</v>
      </c>
      <c r="E86" s="26" t="s">
        <v>215</v>
      </c>
      <c r="F86" s="26" t="s">
        <v>380</v>
      </c>
      <c r="G86" s="24"/>
      <c r="H86" s="26" t="s">
        <v>391</v>
      </c>
      <c r="I86" s="41"/>
      <c r="J86" s="40"/>
    </row>
    <row r="87" spans="1:10" ht="24" x14ac:dyDescent="0.15">
      <c r="A87" s="26" t="s">
        <v>392</v>
      </c>
      <c r="B87" s="26" t="s">
        <v>393</v>
      </c>
      <c r="C87" s="26" t="s">
        <v>394</v>
      </c>
      <c r="D87" s="26" t="s">
        <v>395</v>
      </c>
      <c r="E87" s="26" t="s">
        <v>215</v>
      </c>
      <c r="F87" s="26" t="s">
        <v>396</v>
      </c>
      <c r="G87" s="24">
        <v>12</v>
      </c>
      <c r="H87" s="37">
        <v>1</v>
      </c>
      <c r="I87" s="39" t="s">
        <v>88</v>
      </c>
      <c r="J87" s="40"/>
    </row>
    <row r="88" spans="1:10" ht="24" x14ac:dyDescent="0.15">
      <c r="A88" s="26" t="s">
        <v>397</v>
      </c>
      <c r="B88" s="26" t="s">
        <v>398</v>
      </c>
      <c r="C88" s="26" t="s">
        <v>399</v>
      </c>
      <c r="D88" s="26" t="s">
        <v>400</v>
      </c>
      <c r="E88" s="26" t="s">
        <v>215</v>
      </c>
      <c r="F88" s="26" t="s">
        <v>401</v>
      </c>
      <c r="G88" s="24">
        <v>14</v>
      </c>
      <c r="H88" s="37">
        <v>0.93</v>
      </c>
      <c r="I88" s="39" t="s">
        <v>88</v>
      </c>
      <c r="J88" s="40" t="s">
        <v>375</v>
      </c>
    </row>
    <row r="89" spans="1:10" ht="36" x14ac:dyDescent="0.15">
      <c r="A89" s="26" t="s">
        <v>402</v>
      </c>
      <c r="B89" s="26" t="s">
        <v>248</v>
      </c>
      <c r="C89" s="26" t="s">
        <v>174</v>
      </c>
      <c r="D89" s="26" t="s">
        <v>403</v>
      </c>
      <c r="E89" s="26" t="s">
        <v>176</v>
      </c>
      <c r="F89" s="26" t="s">
        <v>118</v>
      </c>
      <c r="G89" s="26">
        <v>54</v>
      </c>
      <c r="H89" s="38">
        <v>0.83</v>
      </c>
      <c r="I89" s="27" t="s">
        <v>88</v>
      </c>
      <c r="J89" s="33"/>
    </row>
    <row r="90" spans="1:10" ht="24" x14ac:dyDescent="0.15">
      <c r="A90" s="26" t="s">
        <v>404</v>
      </c>
      <c r="B90" s="26" t="s">
        <v>405</v>
      </c>
      <c r="C90" s="26" t="s">
        <v>21</v>
      </c>
      <c r="D90" s="26" t="s">
        <v>406</v>
      </c>
      <c r="E90" s="26" t="s">
        <v>50</v>
      </c>
      <c r="F90" s="26" t="s">
        <v>407</v>
      </c>
      <c r="G90" s="26">
        <v>106</v>
      </c>
      <c r="H90" s="38">
        <v>1</v>
      </c>
      <c r="I90" s="27" t="s">
        <v>88</v>
      </c>
      <c r="J90" s="33"/>
    </row>
    <row r="91" spans="1:10" ht="24" x14ac:dyDescent="0.15">
      <c r="A91" s="26" t="s">
        <v>408</v>
      </c>
      <c r="B91" s="26" t="s">
        <v>409</v>
      </c>
      <c r="C91" s="26" t="s">
        <v>410</v>
      </c>
      <c r="D91" s="26" t="s">
        <v>411</v>
      </c>
      <c r="E91" s="26" t="s">
        <v>117</v>
      </c>
      <c r="F91" s="26" t="s">
        <v>98</v>
      </c>
      <c r="G91" s="26"/>
      <c r="H91" s="26"/>
      <c r="I91" s="27" t="s">
        <v>412</v>
      </c>
      <c r="J91" s="33"/>
    </row>
    <row r="92" spans="1:10" ht="24" x14ac:dyDescent="0.15">
      <c r="A92" s="26" t="s">
        <v>413</v>
      </c>
      <c r="B92" s="26" t="s">
        <v>414</v>
      </c>
      <c r="C92" s="26" t="s">
        <v>415</v>
      </c>
      <c r="D92" s="26" t="s">
        <v>416</v>
      </c>
      <c r="E92" s="26" t="s">
        <v>50</v>
      </c>
      <c r="F92" s="26" t="s">
        <v>143</v>
      </c>
      <c r="G92" s="26">
        <v>44</v>
      </c>
      <c r="H92" s="38">
        <v>1</v>
      </c>
      <c r="I92" s="27" t="s">
        <v>88</v>
      </c>
      <c r="J92" s="33"/>
    </row>
    <row r="93" spans="1:10" ht="24" x14ac:dyDescent="0.15">
      <c r="A93" s="26" t="s">
        <v>417</v>
      </c>
      <c r="B93" s="26" t="s">
        <v>418</v>
      </c>
      <c r="C93" s="26" t="s">
        <v>419</v>
      </c>
      <c r="D93" s="26" t="s">
        <v>420</v>
      </c>
      <c r="E93" s="26" t="s">
        <v>123</v>
      </c>
      <c r="F93" s="26" t="s">
        <v>284</v>
      </c>
      <c r="G93" s="26">
        <v>45</v>
      </c>
      <c r="H93" s="38">
        <v>1</v>
      </c>
      <c r="I93" s="27" t="s">
        <v>88</v>
      </c>
      <c r="J93" s="33"/>
    </row>
    <row r="94" spans="1:10" ht="24" x14ac:dyDescent="0.15">
      <c r="A94" s="26" t="s">
        <v>421</v>
      </c>
      <c r="B94" s="26" t="s">
        <v>422</v>
      </c>
      <c r="C94" s="26" t="s">
        <v>423</v>
      </c>
      <c r="D94" s="26" t="s">
        <v>424</v>
      </c>
      <c r="E94" s="26" t="s">
        <v>176</v>
      </c>
      <c r="F94" s="26" t="s">
        <v>425</v>
      </c>
      <c r="G94" s="26">
        <v>25</v>
      </c>
      <c r="H94" s="38">
        <v>0.86</v>
      </c>
      <c r="I94" s="27" t="s">
        <v>88</v>
      </c>
      <c r="J94" s="33"/>
    </row>
    <row r="95" spans="1:10" ht="24" x14ac:dyDescent="0.15">
      <c r="A95" s="26" t="s">
        <v>426</v>
      </c>
      <c r="B95" s="26" t="s">
        <v>427</v>
      </c>
      <c r="C95" s="26" t="s">
        <v>428</v>
      </c>
      <c r="D95" s="26" t="s">
        <v>429</v>
      </c>
      <c r="E95" s="26" t="s">
        <v>176</v>
      </c>
      <c r="F95" s="26" t="s">
        <v>430</v>
      </c>
      <c r="G95" s="26">
        <v>26</v>
      </c>
      <c r="H95" s="38">
        <v>0.87</v>
      </c>
      <c r="I95" s="27" t="s">
        <v>88</v>
      </c>
      <c r="J95" s="33"/>
    </row>
    <row r="96" spans="1:10" ht="24" x14ac:dyDescent="0.15">
      <c r="A96" s="26" t="s">
        <v>431</v>
      </c>
      <c r="B96" s="26" t="s">
        <v>432</v>
      </c>
      <c r="C96" s="26" t="s">
        <v>433</v>
      </c>
      <c r="D96" s="26" t="s">
        <v>434</v>
      </c>
      <c r="E96" s="26" t="s">
        <v>176</v>
      </c>
      <c r="F96" s="26" t="s">
        <v>171</v>
      </c>
      <c r="G96" s="26">
        <v>26</v>
      </c>
      <c r="H96" s="38">
        <v>0.96</v>
      </c>
      <c r="I96" s="27" t="s">
        <v>88</v>
      </c>
      <c r="J96" s="33"/>
    </row>
    <row r="97" spans="1:10" ht="24" x14ac:dyDescent="0.15">
      <c r="A97" s="26" t="s">
        <v>435</v>
      </c>
      <c r="B97" s="26" t="s">
        <v>436</v>
      </c>
      <c r="C97" s="26" t="s">
        <v>437</v>
      </c>
      <c r="D97" s="26" t="s">
        <v>438</v>
      </c>
      <c r="E97" s="26" t="s">
        <v>176</v>
      </c>
      <c r="F97" s="26" t="s">
        <v>171</v>
      </c>
      <c r="G97" s="26">
        <v>26</v>
      </c>
      <c r="H97" s="38">
        <v>0.96</v>
      </c>
      <c r="I97" s="27" t="s">
        <v>88</v>
      </c>
      <c r="J97" s="33"/>
    </row>
    <row r="98" spans="1:10" ht="24" x14ac:dyDescent="0.15">
      <c r="A98" s="26" t="s">
        <v>439</v>
      </c>
      <c r="B98" s="26" t="s">
        <v>440</v>
      </c>
      <c r="C98" s="26" t="s">
        <v>441</v>
      </c>
      <c r="D98" s="26" t="s">
        <v>442</v>
      </c>
      <c r="E98" s="26" t="s">
        <v>176</v>
      </c>
      <c r="F98" s="26" t="s">
        <v>443</v>
      </c>
      <c r="G98" s="26">
        <v>25</v>
      </c>
      <c r="H98" s="38">
        <v>0.76</v>
      </c>
      <c r="I98" s="27" t="s">
        <v>88</v>
      </c>
      <c r="J98" s="33"/>
    </row>
    <row r="99" spans="1:10" ht="24" x14ac:dyDescent="0.15">
      <c r="A99" s="26" t="s">
        <v>444</v>
      </c>
      <c r="B99" s="26" t="s">
        <v>445</v>
      </c>
      <c r="C99" s="26" t="s">
        <v>446</v>
      </c>
      <c r="D99" s="26" t="s">
        <v>447</v>
      </c>
      <c r="E99" s="26" t="s">
        <v>176</v>
      </c>
      <c r="F99" s="26" t="s">
        <v>448</v>
      </c>
      <c r="G99" s="26">
        <v>23</v>
      </c>
      <c r="H99" s="38">
        <v>0.96</v>
      </c>
      <c r="I99" s="27" t="s">
        <v>88</v>
      </c>
      <c r="J99" s="33"/>
    </row>
    <row r="100" spans="1:10" ht="24" x14ac:dyDescent="0.15">
      <c r="A100" s="26" t="s">
        <v>449</v>
      </c>
      <c r="B100" s="26" t="s">
        <v>450</v>
      </c>
      <c r="C100" s="26" t="s">
        <v>451</v>
      </c>
      <c r="D100" s="26" t="s">
        <v>452</v>
      </c>
      <c r="E100" s="26" t="s">
        <v>176</v>
      </c>
      <c r="F100" s="26" t="s">
        <v>453</v>
      </c>
      <c r="G100" s="26">
        <v>27</v>
      </c>
      <c r="H100" s="38">
        <v>0.87</v>
      </c>
      <c r="I100" s="27" t="s">
        <v>88</v>
      </c>
      <c r="J100" s="33"/>
    </row>
    <row r="101" spans="1:10" ht="24" x14ac:dyDescent="0.15">
      <c r="A101" s="26" t="s">
        <v>454</v>
      </c>
      <c r="B101" s="26" t="s">
        <v>455</v>
      </c>
      <c r="C101" s="26" t="s">
        <v>456</v>
      </c>
      <c r="D101" s="26" t="s">
        <v>457</v>
      </c>
      <c r="E101" s="26" t="s">
        <v>176</v>
      </c>
      <c r="F101" s="26" t="s">
        <v>23</v>
      </c>
      <c r="G101" s="26">
        <v>32</v>
      </c>
      <c r="H101" s="38">
        <v>1</v>
      </c>
      <c r="I101" s="27" t="s">
        <v>88</v>
      </c>
      <c r="J101" s="33"/>
    </row>
    <row r="102" spans="1:10" ht="24" x14ac:dyDescent="0.15">
      <c r="A102" s="26" t="s">
        <v>458</v>
      </c>
      <c r="B102" s="26" t="s">
        <v>459</v>
      </c>
      <c r="C102" s="26" t="s">
        <v>460</v>
      </c>
      <c r="D102" s="26" t="s">
        <v>461</v>
      </c>
      <c r="E102" s="26" t="s">
        <v>176</v>
      </c>
      <c r="F102" s="26" t="s">
        <v>171</v>
      </c>
      <c r="G102" s="26">
        <v>25</v>
      </c>
      <c r="H102" s="38">
        <v>0.93</v>
      </c>
      <c r="I102" s="27" t="s">
        <v>88</v>
      </c>
      <c r="J102" s="33"/>
    </row>
    <row r="103" spans="1:10" ht="24" x14ac:dyDescent="0.15">
      <c r="A103" s="26" t="s">
        <v>462</v>
      </c>
      <c r="B103" s="26" t="s">
        <v>463</v>
      </c>
      <c r="C103" s="26" t="s">
        <v>456</v>
      </c>
      <c r="D103" s="26" t="s">
        <v>464</v>
      </c>
      <c r="E103" s="26" t="s">
        <v>176</v>
      </c>
      <c r="F103" s="26" t="s">
        <v>465</v>
      </c>
      <c r="G103" s="26">
        <v>21</v>
      </c>
      <c r="H103" s="38">
        <v>0.84</v>
      </c>
      <c r="I103" s="27" t="s">
        <v>88</v>
      </c>
      <c r="J103" s="33"/>
    </row>
  </sheetData>
  <mergeCells count="2">
    <mergeCell ref="A1:I1"/>
    <mergeCell ref="A2:I2"/>
  </mergeCells>
  <phoneticPr fontId="13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zoomScale="85" zoomScaleNormal="85" workbookViewId="0">
      <selection activeCell="C44" sqref="C44:I88"/>
    </sheetView>
  </sheetViews>
  <sheetFormatPr defaultColWidth="9" defaultRowHeight="39.950000000000003" customHeight="1" x14ac:dyDescent="0.15"/>
  <cols>
    <col min="1" max="2" width="9" style="9"/>
    <col min="3" max="4" width="12.75" style="9" customWidth="1"/>
    <col min="5" max="5" width="12.625" style="9" customWidth="1"/>
    <col min="6" max="6" width="11.5" style="9" customWidth="1"/>
    <col min="7" max="7" width="12" style="9" customWidth="1"/>
    <col min="8" max="8" width="20.5" style="9" customWidth="1"/>
    <col min="9" max="9" width="18.75" style="10" customWidth="1"/>
    <col min="10" max="16384" width="9" style="9"/>
  </cols>
  <sheetData>
    <row r="1" spans="1:9" ht="39.950000000000003" customHeight="1" x14ac:dyDescent="0.15">
      <c r="C1" s="67" t="s">
        <v>466</v>
      </c>
      <c r="D1" s="68"/>
      <c r="E1" s="68"/>
      <c r="F1" s="68"/>
      <c r="G1" s="68"/>
      <c r="H1" s="68"/>
      <c r="I1" s="68"/>
    </row>
    <row r="2" spans="1:9" ht="39.950000000000003" customHeight="1" x14ac:dyDescent="0.15">
      <c r="C2" s="69" t="s">
        <v>1</v>
      </c>
      <c r="D2" s="69"/>
      <c r="E2" s="69"/>
      <c r="F2" s="69"/>
      <c r="G2" s="69"/>
      <c r="H2" s="69"/>
      <c r="I2" s="69"/>
    </row>
    <row r="3" spans="1:9" ht="39.950000000000003" customHeight="1" x14ac:dyDescent="0.15">
      <c r="A3" s="11" t="s">
        <v>467</v>
      </c>
      <c r="B3" s="11" t="s">
        <v>468</v>
      </c>
      <c r="C3" s="12" t="s">
        <v>469</v>
      </c>
      <c r="D3" s="13" t="s">
        <v>470</v>
      </c>
      <c r="E3" s="13" t="s">
        <v>471</v>
      </c>
      <c r="F3" s="13" t="s">
        <v>472</v>
      </c>
      <c r="G3" s="13" t="s">
        <v>473</v>
      </c>
      <c r="H3" s="14" t="s">
        <v>9</v>
      </c>
      <c r="I3" s="11" t="s">
        <v>10</v>
      </c>
    </row>
    <row r="4" spans="1:9" ht="39.950000000000003" customHeight="1" x14ac:dyDescent="0.15">
      <c r="A4" s="15">
        <v>1</v>
      </c>
      <c r="B4" s="16" t="s">
        <v>16</v>
      </c>
      <c r="C4" s="17" t="s">
        <v>12</v>
      </c>
      <c r="D4" s="16" t="s">
        <v>14</v>
      </c>
      <c r="E4" s="16" t="s">
        <v>13</v>
      </c>
      <c r="F4" s="16" t="s">
        <v>17</v>
      </c>
      <c r="G4" s="16">
        <v>53</v>
      </c>
      <c r="H4" s="18">
        <f t="shared" ref="H4:H13" si="0">G4/F4</f>
        <v>1</v>
      </c>
      <c r="I4" s="5" t="s">
        <v>18</v>
      </c>
    </row>
    <row r="5" spans="1:9" ht="39.950000000000003" customHeight="1" x14ac:dyDescent="0.15">
      <c r="A5" s="15"/>
      <c r="B5" s="16" t="s">
        <v>16</v>
      </c>
      <c r="C5" s="17" t="s">
        <v>12</v>
      </c>
      <c r="D5" s="16" t="s">
        <v>21</v>
      </c>
      <c r="E5" s="16" t="s">
        <v>20</v>
      </c>
      <c r="F5" s="16" t="s">
        <v>23</v>
      </c>
      <c r="G5" s="16">
        <v>30</v>
      </c>
      <c r="H5" s="18">
        <f t="shared" si="0"/>
        <v>0.9375</v>
      </c>
      <c r="I5" s="5" t="s">
        <v>24</v>
      </c>
    </row>
    <row r="6" spans="1:9" ht="39.950000000000003" customHeight="1" x14ac:dyDescent="0.15">
      <c r="A6" s="15"/>
      <c r="B6" s="16" t="s">
        <v>29</v>
      </c>
      <c r="C6" s="17" t="s">
        <v>25</v>
      </c>
      <c r="D6" s="16" t="s">
        <v>27</v>
      </c>
      <c r="E6" s="16" t="s">
        <v>26</v>
      </c>
      <c r="F6" s="16">
        <v>138</v>
      </c>
      <c r="G6" s="16">
        <v>0</v>
      </c>
      <c r="H6" s="18">
        <f t="shared" si="0"/>
        <v>0</v>
      </c>
      <c r="I6" s="8" t="s">
        <v>30</v>
      </c>
    </row>
    <row r="7" spans="1:9" ht="39.950000000000003" customHeight="1" x14ac:dyDescent="0.15">
      <c r="A7" s="15"/>
      <c r="B7" s="16" t="s">
        <v>29</v>
      </c>
      <c r="C7" s="17" t="s">
        <v>31</v>
      </c>
      <c r="D7" s="16" t="s">
        <v>33</v>
      </c>
      <c r="E7" s="16" t="s">
        <v>32</v>
      </c>
      <c r="F7" s="16" t="s">
        <v>35</v>
      </c>
      <c r="G7" s="16">
        <v>59</v>
      </c>
      <c r="H7" s="18">
        <f t="shared" si="0"/>
        <v>1.5128205128205128</v>
      </c>
      <c r="I7" s="5"/>
    </row>
    <row r="8" spans="1:9" ht="39.950000000000003" customHeight="1" x14ac:dyDescent="0.15">
      <c r="A8" s="15"/>
      <c r="B8" s="16" t="s">
        <v>29</v>
      </c>
      <c r="C8" s="17" t="s">
        <v>36</v>
      </c>
      <c r="D8" s="16" t="s">
        <v>38</v>
      </c>
      <c r="E8" s="16" t="s">
        <v>37</v>
      </c>
      <c r="F8" s="16">
        <v>53</v>
      </c>
      <c r="G8" s="16">
        <v>50</v>
      </c>
      <c r="H8" s="18">
        <f t="shared" si="0"/>
        <v>0.94339622641509435</v>
      </c>
      <c r="I8" s="5" t="s">
        <v>40</v>
      </c>
    </row>
    <row r="9" spans="1:9" ht="39.950000000000003" customHeight="1" x14ac:dyDescent="0.15">
      <c r="A9" s="15"/>
      <c r="B9" s="16" t="s">
        <v>29</v>
      </c>
      <c r="C9" s="17" t="s">
        <v>41</v>
      </c>
      <c r="D9" s="16" t="s">
        <v>43</v>
      </c>
      <c r="E9" s="16" t="s">
        <v>42</v>
      </c>
      <c r="F9" s="16" t="s">
        <v>45</v>
      </c>
      <c r="G9" s="16">
        <v>49</v>
      </c>
      <c r="H9" s="18">
        <f t="shared" si="0"/>
        <v>0.96078431372549022</v>
      </c>
      <c r="I9" s="5" t="s">
        <v>46</v>
      </c>
    </row>
    <row r="10" spans="1:9" ht="39.950000000000003" customHeight="1" x14ac:dyDescent="0.15">
      <c r="A10" s="15"/>
      <c r="B10" s="16" t="s">
        <v>50</v>
      </c>
      <c r="C10" s="17" t="s">
        <v>47</v>
      </c>
      <c r="D10" s="16" t="s">
        <v>21</v>
      </c>
      <c r="E10" s="16" t="s">
        <v>48</v>
      </c>
      <c r="F10" s="16" t="s">
        <v>51</v>
      </c>
      <c r="G10" s="16">
        <v>85</v>
      </c>
      <c r="H10" s="18">
        <f t="shared" si="0"/>
        <v>1</v>
      </c>
      <c r="I10" s="5" t="s">
        <v>46</v>
      </c>
    </row>
    <row r="11" spans="1:9" ht="39.950000000000003" customHeight="1" x14ac:dyDescent="0.15">
      <c r="A11" s="15"/>
      <c r="B11" s="16" t="s">
        <v>50</v>
      </c>
      <c r="C11" s="17" t="s">
        <v>52</v>
      </c>
      <c r="D11" s="16" t="s">
        <v>21</v>
      </c>
      <c r="E11" s="16" t="s">
        <v>13</v>
      </c>
      <c r="F11" s="16" t="s">
        <v>54</v>
      </c>
      <c r="G11" s="16">
        <v>77</v>
      </c>
      <c r="H11" s="18">
        <f t="shared" si="0"/>
        <v>0.92771084337349397</v>
      </c>
      <c r="I11" s="5" t="s">
        <v>46</v>
      </c>
    </row>
    <row r="12" spans="1:9" ht="39.950000000000003" customHeight="1" x14ac:dyDescent="0.15">
      <c r="A12" s="15"/>
      <c r="B12" s="16" t="s">
        <v>29</v>
      </c>
      <c r="C12" s="17" t="s">
        <v>55</v>
      </c>
      <c r="D12" s="16" t="s">
        <v>57</v>
      </c>
      <c r="E12" s="16" t="s">
        <v>56</v>
      </c>
      <c r="F12" s="16" t="s">
        <v>59</v>
      </c>
      <c r="G12" s="16">
        <v>45</v>
      </c>
      <c r="H12" s="18">
        <f t="shared" si="0"/>
        <v>0.91836734693877553</v>
      </c>
      <c r="I12" s="5" t="s">
        <v>46</v>
      </c>
    </row>
    <row r="13" spans="1:9" ht="39.950000000000003" customHeight="1" x14ac:dyDescent="0.15">
      <c r="A13" s="15"/>
      <c r="B13" s="16" t="s">
        <v>29</v>
      </c>
      <c r="C13" s="17" t="s">
        <v>60</v>
      </c>
      <c r="D13" s="16" t="s">
        <v>62</v>
      </c>
      <c r="E13" s="16" t="s">
        <v>61</v>
      </c>
      <c r="F13" s="16" t="s">
        <v>64</v>
      </c>
      <c r="G13" s="16">
        <v>35</v>
      </c>
      <c r="H13" s="18">
        <f t="shared" si="0"/>
        <v>0.92105263157894735</v>
      </c>
      <c r="I13" s="5" t="s">
        <v>46</v>
      </c>
    </row>
    <row r="14" spans="1:9" ht="39.950000000000003" customHeight="1" x14ac:dyDescent="0.15">
      <c r="A14" s="15"/>
      <c r="B14" s="16" t="s">
        <v>29</v>
      </c>
      <c r="C14" s="17" t="s">
        <v>65</v>
      </c>
      <c r="D14" s="16" t="s">
        <v>67</v>
      </c>
      <c r="E14" s="16" t="s">
        <v>66</v>
      </c>
      <c r="F14" s="16" t="s">
        <v>69</v>
      </c>
      <c r="G14" s="16">
        <v>33</v>
      </c>
      <c r="H14" s="18">
        <f t="shared" ref="H14:H39" si="1">G14/F14</f>
        <v>0.97058823529411764</v>
      </c>
      <c r="I14" s="5" t="s">
        <v>70</v>
      </c>
    </row>
    <row r="15" spans="1:9" ht="39.950000000000003" customHeight="1" x14ac:dyDescent="0.15">
      <c r="A15" s="15"/>
      <c r="B15" s="16" t="s">
        <v>29</v>
      </c>
      <c r="C15" s="17" t="s">
        <v>71</v>
      </c>
      <c r="D15" s="16" t="s">
        <v>73</v>
      </c>
      <c r="E15" s="16" t="s">
        <v>72</v>
      </c>
      <c r="F15" s="16">
        <v>85</v>
      </c>
      <c r="G15" s="16">
        <v>81</v>
      </c>
      <c r="H15" s="18">
        <f t="shared" si="1"/>
        <v>0.95294117647058818</v>
      </c>
      <c r="I15" s="5" t="s">
        <v>46</v>
      </c>
    </row>
    <row r="16" spans="1:9" ht="39.950000000000003" customHeight="1" x14ac:dyDescent="0.15">
      <c r="A16" s="15"/>
      <c r="B16" s="16" t="s">
        <v>29</v>
      </c>
      <c r="C16" s="17" t="s">
        <v>75</v>
      </c>
      <c r="D16" s="16" t="s">
        <v>77</v>
      </c>
      <c r="E16" s="16" t="s">
        <v>76</v>
      </c>
      <c r="F16" s="16" t="s">
        <v>64</v>
      </c>
      <c r="G16" s="16">
        <v>37</v>
      </c>
      <c r="H16" s="18">
        <f t="shared" si="1"/>
        <v>0.97368421052631582</v>
      </c>
      <c r="I16" s="5" t="s">
        <v>46</v>
      </c>
    </row>
    <row r="17" spans="1:9" ht="39.950000000000003" customHeight="1" x14ac:dyDescent="0.15">
      <c r="A17" s="15"/>
      <c r="B17" s="16" t="s">
        <v>29</v>
      </c>
      <c r="C17" s="17" t="s">
        <v>79</v>
      </c>
      <c r="D17" s="16" t="s">
        <v>81</v>
      </c>
      <c r="E17" s="16" t="s">
        <v>80</v>
      </c>
      <c r="F17" s="16">
        <v>62</v>
      </c>
      <c r="G17" s="16">
        <v>53</v>
      </c>
      <c r="H17" s="18">
        <f t="shared" si="1"/>
        <v>0.85483870967741937</v>
      </c>
      <c r="I17" s="5" t="s">
        <v>46</v>
      </c>
    </row>
    <row r="18" spans="1:9" ht="39.950000000000003" customHeight="1" x14ac:dyDescent="0.15">
      <c r="A18" s="15"/>
      <c r="B18" s="16" t="s">
        <v>29</v>
      </c>
      <c r="C18" s="17" t="s">
        <v>83</v>
      </c>
      <c r="D18" s="16" t="s">
        <v>85</v>
      </c>
      <c r="E18" s="16" t="s">
        <v>84</v>
      </c>
      <c r="F18" s="16" t="s">
        <v>87</v>
      </c>
      <c r="G18" s="16">
        <v>61</v>
      </c>
      <c r="H18" s="18">
        <f t="shared" si="1"/>
        <v>0.96825396825396826</v>
      </c>
      <c r="I18" s="5" t="s">
        <v>88</v>
      </c>
    </row>
    <row r="19" spans="1:9" ht="39.950000000000003" customHeight="1" x14ac:dyDescent="0.15">
      <c r="A19" s="15"/>
      <c r="B19" s="16" t="s">
        <v>16</v>
      </c>
      <c r="C19" s="17" t="s">
        <v>89</v>
      </c>
      <c r="D19" s="16" t="s">
        <v>14</v>
      </c>
      <c r="E19" s="16" t="s">
        <v>90</v>
      </c>
      <c r="F19" s="16" t="s">
        <v>92</v>
      </c>
      <c r="G19" s="16">
        <v>53</v>
      </c>
      <c r="H19" s="18">
        <f t="shared" si="1"/>
        <v>0.96363636363636362</v>
      </c>
      <c r="I19" s="5" t="s">
        <v>93</v>
      </c>
    </row>
    <row r="20" spans="1:9" ht="39.950000000000003" customHeight="1" x14ac:dyDescent="0.15">
      <c r="A20" s="15"/>
      <c r="B20" s="16" t="s">
        <v>16</v>
      </c>
      <c r="C20" s="17" t="s">
        <v>94</v>
      </c>
      <c r="D20" s="16" t="s">
        <v>96</v>
      </c>
      <c r="E20" s="16" t="s">
        <v>95</v>
      </c>
      <c r="F20" s="16" t="s">
        <v>98</v>
      </c>
      <c r="G20" s="16">
        <v>51</v>
      </c>
      <c r="H20" s="18">
        <f t="shared" si="1"/>
        <v>0.98076923076923073</v>
      </c>
      <c r="I20" s="5" t="s">
        <v>99</v>
      </c>
    </row>
    <row r="21" spans="1:9" ht="39.950000000000003" customHeight="1" x14ac:dyDescent="0.15">
      <c r="A21" s="15"/>
      <c r="B21" s="19" t="s">
        <v>50</v>
      </c>
      <c r="C21" s="20" t="s">
        <v>100</v>
      </c>
      <c r="D21" s="19" t="s">
        <v>102</v>
      </c>
      <c r="E21" s="19" t="s">
        <v>101</v>
      </c>
      <c r="F21" s="19" t="s">
        <v>104</v>
      </c>
      <c r="G21" s="19">
        <v>75</v>
      </c>
      <c r="H21" s="18">
        <f t="shared" si="1"/>
        <v>0.9375</v>
      </c>
      <c r="I21" s="6" t="s">
        <v>46</v>
      </c>
    </row>
    <row r="22" spans="1:9" ht="39.950000000000003" customHeight="1" x14ac:dyDescent="0.15">
      <c r="A22" s="15"/>
      <c r="B22" s="19" t="s">
        <v>50</v>
      </c>
      <c r="C22" s="20" t="s">
        <v>105</v>
      </c>
      <c r="D22" s="19" t="s">
        <v>102</v>
      </c>
      <c r="E22" s="19" t="s">
        <v>106</v>
      </c>
      <c r="F22" s="19" t="s">
        <v>104</v>
      </c>
      <c r="G22" s="19">
        <v>76</v>
      </c>
      <c r="H22" s="18">
        <f t="shared" si="1"/>
        <v>0.95</v>
      </c>
      <c r="I22" s="6" t="s">
        <v>46</v>
      </c>
    </row>
    <row r="23" spans="1:9" ht="39.950000000000003" customHeight="1" x14ac:dyDescent="0.15">
      <c r="A23" s="15"/>
      <c r="B23" s="19" t="s">
        <v>16</v>
      </c>
      <c r="C23" s="20" t="s">
        <v>108</v>
      </c>
      <c r="D23" s="19" t="s">
        <v>110</v>
      </c>
      <c r="E23" s="19" t="s">
        <v>109</v>
      </c>
      <c r="F23" s="19" t="s">
        <v>112</v>
      </c>
      <c r="G23" s="19">
        <v>79</v>
      </c>
      <c r="H23" s="18">
        <f t="shared" si="1"/>
        <v>0.89772727272727271</v>
      </c>
      <c r="I23" s="6" t="s">
        <v>46</v>
      </c>
    </row>
    <row r="24" spans="1:9" ht="39.950000000000003" customHeight="1" x14ac:dyDescent="0.15">
      <c r="A24" s="15"/>
      <c r="B24" s="19" t="s">
        <v>117</v>
      </c>
      <c r="C24" s="20" t="s">
        <v>113</v>
      </c>
      <c r="D24" s="19" t="s">
        <v>115</v>
      </c>
      <c r="E24" s="19" t="s">
        <v>114</v>
      </c>
      <c r="F24" s="19" t="s">
        <v>118</v>
      </c>
      <c r="G24" s="19">
        <v>62</v>
      </c>
      <c r="H24" s="18">
        <f t="shared" si="1"/>
        <v>0.9538461538461539</v>
      </c>
      <c r="I24" s="6" t="s">
        <v>46</v>
      </c>
    </row>
    <row r="25" spans="1:9" ht="39.950000000000003" customHeight="1" x14ac:dyDescent="0.15">
      <c r="A25" s="15"/>
      <c r="B25" s="19" t="s">
        <v>123</v>
      </c>
      <c r="C25" s="20" t="s">
        <v>119</v>
      </c>
      <c r="D25" s="19" t="s">
        <v>121</v>
      </c>
      <c r="E25" s="19" t="s">
        <v>120</v>
      </c>
      <c r="F25" s="19" t="s">
        <v>124</v>
      </c>
      <c r="G25" s="19">
        <v>47</v>
      </c>
      <c r="H25" s="18">
        <f t="shared" si="1"/>
        <v>0.97916666666666663</v>
      </c>
      <c r="I25" s="6" t="s">
        <v>46</v>
      </c>
    </row>
    <row r="26" spans="1:9" ht="39.950000000000003" customHeight="1" x14ac:dyDescent="0.15">
      <c r="A26" s="15"/>
      <c r="B26" s="19" t="s">
        <v>117</v>
      </c>
      <c r="C26" s="20" t="s">
        <v>125</v>
      </c>
      <c r="D26" s="19" t="s">
        <v>127</v>
      </c>
      <c r="E26" s="19" t="s">
        <v>126</v>
      </c>
      <c r="F26" s="19" t="s">
        <v>92</v>
      </c>
      <c r="G26" s="19">
        <v>43</v>
      </c>
      <c r="H26" s="18">
        <f t="shared" si="1"/>
        <v>0.78181818181818186</v>
      </c>
      <c r="I26" s="6" t="s">
        <v>129</v>
      </c>
    </row>
    <row r="27" spans="1:9" ht="39.950000000000003" customHeight="1" x14ac:dyDescent="0.15">
      <c r="A27" s="15"/>
      <c r="B27" s="19" t="s">
        <v>50</v>
      </c>
      <c r="C27" s="20" t="s">
        <v>130</v>
      </c>
      <c r="D27" s="19" t="s">
        <v>132</v>
      </c>
      <c r="E27" s="19" t="s">
        <v>131</v>
      </c>
      <c r="F27" s="19" t="s">
        <v>134</v>
      </c>
      <c r="G27" s="19">
        <v>89</v>
      </c>
      <c r="H27" s="18">
        <f t="shared" si="1"/>
        <v>0.98888888888888893</v>
      </c>
      <c r="I27" s="6" t="s">
        <v>46</v>
      </c>
    </row>
    <row r="28" spans="1:9" ht="39.950000000000003" customHeight="1" x14ac:dyDescent="0.15">
      <c r="A28" s="15"/>
      <c r="B28" s="19" t="s">
        <v>50</v>
      </c>
      <c r="C28" s="20" t="s">
        <v>135</v>
      </c>
      <c r="D28" s="19" t="s">
        <v>132</v>
      </c>
      <c r="E28" s="19" t="s">
        <v>136</v>
      </c>
      <c r="F28" s="19" t="s">
        <v>138</v>
      </c>
      <c r="G28" s="19">
        <v>101</v>
      </c>
      <c r="H28" s="18">
        <f t="shared" si="1"/>
        <v>0.94392523364485981</v>
      </c>
      <c r="I28" s="6" t="s">
        <v>46</v>
      </c>
    </row>
    <row r="29" spans="1:9" ht="39.950000000000003" customHeight="1" x14ac:dyDescent="0.15">
      <c r="A29" s="15"/>
      <c r="B29" s="19" t="s">
        <v>16</v>
      </c>
      <c r="C29" s="20" t="s">
        <v>139</v>
      </c>
      <c r="D29" s="19" t="s">
        <v>141</v>
      </c>
      <c r="E29" s="19" t="s">
        <v>140</v>
      </c>
      <c r="F29" s="19" t="s">
        <v>143</v>
      </c>
      <c r="G29" s="19">
        <v>0</v>
      </c>
      <c r="H29" s="18">
        <f t="shared" si="1"/>
        <v>0</v>
      </c>
      <c r="I29" s="6" t="s">
        <v>30</v>
      </c>
    </row>
    <row r="30" spans="1:9" ht="39.950000000000003" customHeight="1" x14ac:dyDescent="0.15">
      <c r="A30" s="15"/>
      <c r="B30" s="19" t="s">
        <v>148</v>
      </c>
      <c r="C30" s="20" t="s">
        <v>144</v>
      </c>
      <c r="D30" s="19" t="s">
        <v>146</v>
      </c>
      <c r="E30" s="19" t="s">
        <v>145</v>
      </c>
      <c r="F30" s="19" t="s">
        <v>149</v>
      </c>
      <c r="G30" s="19">
        <v>65</v>
      </c>
      <c r="H30" s="18">
        <f t="shared" si="1"/>
        <v>0.9285714285714286</v>
      </c>
      <c r="I30" s="6" t="s">
        <v>46</v>
      </c>
    </row>
    <row r="31" spans="1:9" ht="39.950000000000003" customHeight="1" x14ac:dyDescent="0.15">
      <c r="A31" s="15"/>
      <c r="B31" s="19" t="s">
        <v>50</v>
      </c>
      <c r="C31" s="20" t="s">
        <v>150</v>
      </c>
      <c r="D31" s="19" t="s">
        <v>152</v>
      </c>
      <c r="E31" s="19" t="s">
        <v>151</v>
      </c>
      <c r="F31" s="19" t="s">
        <v>154</v>
      </c>
      <c r="G31" s="19">
        <v>95</v>
      </c>
      <c r="H31" s="18">
        <f t="shared" si="1"/>
        <v>1</v>
      </c>
      <c r="I31" s="6" t="s">
        <v>46</v>
      </c>
    </row>
    <row r="32" spans="1:9" ht="39.950000000000003" customHeight="1" x14ac:dyDescent="0.15">
      <c r="A32" s="15"/>
      <c r="B32" s="19" t="s">
        <v>159</v>
      </c>
      <c r="C32" s="20" t="s">
        <v>155</v>
      </c>
      <c r="D32" s="19" t="s">
        <v>157</v>
      </c>
      <c r="E32" s="19" t="s">
        <v>156</v>
      </c>
      <c r="F32" s="19" t="s">
        <v>98</v>
      </c>
      <c r="G32" s="19">
        <v>52</v>
      </c>
      <c r="H32" s="18">
        <f t="shared" si="1"/>
        <v>1</v>
      </c>
      <c r="I32" s="6" t="s">
        <v>46</v>
      </c>
    </row>
    <row r="33" spans="1:9" ht="39.950000000000003" customHeight="1" x14ac:dyDescent="0.15">
      <c r="A33" s="15"/>
      <c r="B33" s="19" t="s">
        <v>164</v>
      </c>
      <c r="C33" s="20" t="s">
        <v>160</v>
      </c>
      <c r="D33" s="19" t="s">
        <v>162</v>
      </c>
      <c r="E33" s="19" t="s">
        <v>161</v>
      </c>
      <c r="F33" s="19" t="s">
        <v>165</v>
      </c>
      <c r="G33" s="19">
        <v>47</v>
      </c>
      <c r="H33" s="18">
        <f t="shared" si="1"/>
        <v>1</v>
      </c>
      <c r="I33" s="6" t="s">
        <v>46</v>
      </c>
    </row>
    <row r="34" spans="1:9" ht="39.950000000000003" customHeight="1" x14ac:dyDescent="0.15">
      <c r="A34" s="15"/>
      <c r="B34" s="19" t="s">
        <v>170</v>
      </c>
      <c r="C34" s="20" t="s">
        <v>166</v>
      </c>
      <c r="D34" s="19" t="s">
        <v>168</v>
      </c>
      <c r="E34" s="19" t="s">
        <v>167</v>
      </c>
      <c r="F34" s="19" t="s">
        <v>171</v>
      </c>
      <c r="G34" s="19">
        <v>27</v>
      </c>
      <c r="H34" s="18">
        <f t="shared" si="1"/>
        <v>1</v>
      </c>
      <c r="I34" s="6" t="s">
        <v>46</v>
      </c>
    </row>
    <row r="35" spans="1:9" ht="39.950000000000003" customHeight="1" x14ac:dyDescent="0.15">
      <c r="A35" s="15"/>
      <c r="B35" s="19" t="s">
        <v>176</v>
      </c>
      <c r="C35" s="20" t="s">
        <v>172</v>
      </c>
      <c r="D35" s="19" t="s">
        <v>174</v>
      </c>
      <c r="E35" s="21" t="s">
        <v>173</v>
      </c>
      <c r="F35" s="19" t="s">
        <v>177</v>
      </c>
      <c r="G35" s="19">
        <v>65</v>
      </c>
      <c r="H35" s="18">
        <f t="shared" si="1"/>
        <v>0.97014925373134331</v>
      </c>
      <c r="I35" s="6" t="s">
        <v>46</v>
      </c>
    </row>
    <row r="36" spans="1:9" ht="39.950000000000003" customHeight="1" x14ac:dyDescent="0.15">
      <c r="A36" s="15"/>
      <c r="B36" s="19" t="s">
        <v>16</v>
      </c>
      <c r="C36" s="20" t="s">
        <v>178</v>
      </c>
      <c r="D36" s="19" t="s">
        <v>180</v>
      </c>
      <c r="E36" s="19" t="s">
        <v>179</v>
      </c>
      <c r="F36" s="19" t="s">
        <v>124</v>
      </c>
      <c r="G36" s="19">
        <v>41</v>
      </c>
      <c r="H36" s="18">
        <f t="shared" si="1"/>
        <v>0.85416666666666663</v>
      </c>
      <c r="I36" s="6" t="s">
        <v>46</v>
      </c>
    </row>
    <row r="37" spans="1:9" ht="39.950000000000003" customHeight="1" x14ac:dyDescent="0.15">
      <c r="A37" s="15"/>
      <c r="B37" s="19" t="s">
        <v>50</v>
      </c>
      <c r="C37" s="20" t="s">
        <v>182</v>
      </c>
      <c r="D37" s="19" t="s">
        <v>184</v>
      </c>
      <c r="E37" s="19" t="s">
        <v>183</v>
      </c>
      <c r="F37" s="19" t="s">
        <v>186</v>
      </c>
      <c r="G37" s="19">
        <v>51</v>
      </c>
      <c r="H37" s="18">
        <f t="shared" si="1"/>
        <v>0.94444444444444442</v>
      </c>
      <c r="I37" s="6" t="s">
        <v>46</v>
      </c>
    </row>
    <row r="38" spans="1:9" ht="39.950000000000003" customHeight="1" x14ac:dyDescent="0.15">
      <c r="A38" s="15"/>
      <c r="B38" s="19" t="s">
        <v>50</v>
      </c>
      <c r="C38" s="20" t="s">
        <v>187</v>
      </c>
      <c r="D38" s="19" t="s">
        <v>189</v>
      </c>
      <c r="E38" s="19" t="s">
        <v>188</v>
      </c>
      <c r="F38" s="19" t="s">
        <v>59</v>
      </c>
      <c r="G38" s="19">
        <v>49</v>
      </c>
      <c r="H38" s="18">
        <f t="shared" si="1"/>
        <v>1</v>
      </c>
      <c r="I38" s="6" t="s">
        <v>46</v>
      </c>
    </row>
    <row r="39" spans="1:9" ht="39.950000000000003" customHeight="1" x14ac:dyDescent="0.15">
      <c r="A39" s="15"/>
      <c r="B39" s="19" t="s">
        <v>16</v>
      </c>
      <c r="C39" s="20" t="s">
        <v>191</v>
      </c>
      <c r="D39" s="19" t="s">
        <v>193</v>
      </c>
      <c r="E39" s="19" t="s">
        <v>192</v>
      </c>
      <c r="F39" s="19" t="s">
        <v>17</v>
      </c>
      <c r="G39" s="19">
        <v>0</v>
      </c>
      <c r="H39" s="18">
        <f t="shared" si="1"/>
        <v>0</v>
      </c>
      <c r="I39" s="6" t="s">
        <v>30</v>
      </c>
    </row>
    <row r="40" spans="1:9" ht="39.950000000000003" customHeight="1" x14ac:dyDescent="0.15">
      <c r="A40" s="15"/>
      <c r="B40" s="19" t="s">
        <v>170</v>
      </c>
      <c r="C40" s="20" t="s">
        <v>195</v>
      </c>
      <c r="D40" s="19" t="s">
        <v>197</v>
      </c>
      <c r="E40" s="19" t="s">
        <v>196</v>
      </c>
      <c r="F40" s="19" t="s">
        <v>199</v>
      </c>
      <c r="G40" s="19">
        <v>87</v>
      </c>
      <c r="H40" s="18">
        <f t="shared" ref="H40:H46" si="2">G40/F40</f>
        <v>1</v>
      </c>
      <c r="I40" s="6" t="s">
        <v>46</v>
      </c>
    </row>
    <row r="41" spans="1:9" ht="39.950000000000003" customHeight="1" x14ac:dyDescent="0.15">
      <c r="A41" s="15"/>
      <c r="B41" s="19" t="s">
        <v>164</v>
      </c>
      <c r="C41" s="20" t="s">
        <v>200</v>
      </c>
      <c r="D41" s="19" t="s">
        <v>202</v>
      </c>
      <c r="E41" s="19" t="s">
        <v>201</v>
      </c>
      <c r="F41" s="19" t="s">
        <v>98</v>
      </c>
      <c r="G41" s="19">
        <v>49</v>
      </c>
      <c r="H41" s="18">
        <f t="shared" si="2"/>
        <v>0.94230769230769229</v>
      </c>
      <c r="I41" s="6" t="s">
        <v>46</v>
      </c>
    </row>
    <row r="42" spans="1:9" ht="39.950000000000003" customHeight="1" x14ac:dyDescent="0.15">
      <c r="A42" s="15"/>
      <c r="B42" s="19" t="s">
        <v>164</v>
      </c>
      <c r="C42" s="20" t="s">
        <v>200</v>
      </c>
      <c r="D42" s="19" t="s">
        <v>202</v>
      </c>
      <c r="E42" s="19" t="s">
        <v>204</v>
      </c>
      <c r="F42" s="19" t="s">
        <v>205</v>
      </c>
      <c r="G42" s="19">
        <v>0</v>
      </c>
      <c r="H42" s="18">
        <f t="shared" si="2"/>
        <v>0</v>
      </c>
      <c r="I42" s="6" t="s">
        <v>46</v>
      </c>
    </row>
    <row r="43" spans="1:9" ht="39.950000000000003" customHeight="1" x14ac:dyDescent="0.15">
      <c r="A43" s="15"/>
      <c r="B43" s="19" t="s">
        <v>159</v>
      </c>
      <c r="C43" s="20" t="s">
        <v>206</v>
      </c>
      <c r="D43" s="19" t="s">
        <v>208</v>
      </c>
      <c r="E43" s="19" t="s">
        <v>207</v>
      </c>
      <c r="F43" s="19" t="s">
        <v>210</v>
      </c>
      <c r="G43" s="19">
        <v>35</v>
      </c>
      <c r="H43" s="18">
        <f t="shared" si="2"/>
        <v>0.97222222222222221</v>
      </c>
      <c r="I43" s="6" t="s">
        <v>46</v>
      </c>
    </row>
    <row r="44" spans="1:9" ht="39.950000000000003" customHeight="1" x14ac:dyDescent="0.15">
      <c r="A44" s="15"/>
      <c r="B44" s="19" t="s">
        <v>215</v>
      </c>
      <c r="C44" s="20" t="s">
        <v>211</v>
      </c>
      <c r="D44" s="19" t="s">
        <v>213</v>
      </c>
      <c r="E44" s="21" t="s">
        <v>212</v>
      </c>
      <c r="F44" s="19" t="s">
        <v>177</v>
      </c>
      <c r="G44" s="19">
        <v>56</v>
      </c>
      <c r="H44" s="18">
        <f t="shared" si="2"/>
        <v>0.83582089552238803</v>
      </c>
      <c r="I44" s="6" t="s">
        <v>46</v>
      </c>
    </row>
    <row r="45" spans="1:9" ht="39.950000000000003" customHeight="1" x14ac:dyDescent="0.15">
      <c r="A45" s="15"/>
      <c r="B45" s="19" t="s">
        <v>148</v>
      </c>
      <c r="C45" s="20" t="s">
        <v>216</v>
      </c>
      <c r="D45" s="19" t="s">
        <v>218</v>
      </c>
      <c r="E45" s="19" t="s">
        <v>217</v>
      </c>
      <c r="F45" s="19" t="s">
        <v>220</v>
      </c>
      <c r="G45" s="19">
        <v>53</v>
      </c>
      <c r="H45" s="18">
        <f t="shared" si="2"/>
        <v>0.92982456140350878</v>
      </c>
      <c r="I45" s="6" t="s">
        <v>46</v>
      </c>
    </row>
    <row r="46" spans="1:9" ht="39.950000000000003" customHeight="1" x14ac:dyDescent="0.15">
      <c r="A46" s="15"/>
      <c r="B46" s="19" t="s">
        <v>225</v>
      </c>
      <c r="C46" s="20" t="s">
        <v>221</v>
      </c>
      <c r="D46" s="19" t="s">
        <v>223</v>
      </c>
      <c r="E46" s="19" t="s">
        <v>222</v>
      </c>
      <c r="F46" s="19" t="s">
        <v>35</v>
      </c>
      <c r="G46" s="19">
        <v>39</v>
      </c>
      <c r="H46" s="18">
        <f t="shared" si="2"/>
        <v>1</v>
      </c>
      <c r="I46" s="6" t="s">
        <v>46</v>
      </c>
    </row>
    <row r="47" spans="1:9" ht="39.950000000000003" customHeight="1" x14ac:dyDescent="0.15">
      <c r="A47" s="15"/>
      <c r="B47" s="19" t="s">
        <v>225</v>
      </c>
      <c r="C47" s="20" t="s">
        <v>226</v>
      </c>
      <c r="D47" s="19" t="s">
        <v>228</v>
      </c>
      <c r="E47" s="19" t="s">
        <v>227</v>
      </c>
      <c r="F47" s="19" t="s">
        <v>230</v>
      </c>
      <c r="G47" s="19">
        <v>60</v>
      </c>
      <c r="H47" s="18">
        <f t="shared" ref="H47:H61" si="3">G47/F47</f>
        <v>1</v>
      </c>
      <c r="I47" s="6" t="s">
        <v>46</v>
      </c>
    </row>
    <row r="48" spans="1:9" ht="39.950000000000003" customHeight="1" x14ac:dyDescent="0.15">
      <c r="A48" s="15"/>
      <c r="B48" s="19" t="s">
        <v>235</v>
      </c>
      <c r="C48" s="20" t="s">
        <v>231</v>
      </c>
      <c r="D48" s="19" t="s">
        <v>233</v>
      </c>
      <c r="E48" s="19" t="s">
        <v>232</v>
      </c>
      <c r="F48" s="19" t="s">
        <v>143</v>
      </c>
      <c r="G48" s="19">
        <v>42</v>
      </c>
      <c r="H48" s="18">
        <f t="shared" si="3"/>
        <v>0.95454545454545459</v>
      </c>
      <c r="I48" s="6" t="s">
        <v>46</v>
      </c>
    </row>
    <row r="49" spans="1:9" ht="39.950000000000003" customHeight="1" x14ac:dyDescent="0.15">
      <c r="A49" s="15"/>
      <c r="B49" s="19" t="s">
        <v>225</v>
      </c>
      <c r="C49" s="20" t="s">
        <v>236</v>
      </c>
      <c r="D49" s="19" t="s">
        <v>238</v>
      </c>
      <c r="E49" s="19" t="s">
        <v>237</v>
      </c>
      <c r="F49" s="19" t="s">
        <v>240</v>
      </c>
      <c r="G49" s="19">
        <v>35</v>
      </c>
      <c r="H49" s="18">
        <f t="shared" si="3"/>
        <v>0.85365853658536583</v>
      </c>
      <c r="I49" s="6" t="s">
        <v>46</v>
      </c>
    </row>
    <row r="50" spans="1:9" ht="39.950000000000003" customHeight="1" x14ac:dyDescent="0.15">
      <c r="A50" s="15"/>
      <c r="B50" s="19" t="s">
        <v>225</v>
      </c>
      <c r="C50" s="20" t="s">
        <v>236</v>
      </c>
      <c r="D50" s="19" t="s">
        <v>238</v>
      </c>
      <c r="E50" s="19" t="s">
        <v>241</v>
      </c>
      <c r="F50" s="19" t="s">
        <v>242</v>
      </c>
      <c r="G50" s="19">
        <v>0</v>
      </c>
      <c r="H50" s="18">
        <f t="shared" si="3"/>
        <v>0</v>
      </c>
      <c r="I50" s="6" t="s">
        <v>46</v>
      </c>
    </row>
    <row r="51" spans="1:9" ht="39.950000000000003" customHeight="1" x14ac:dyDescent="0.15">
      <c r="A51" s="15"/>
      <c r="B51" s="19" t="s">
        <v>164</v>
      </c>
      <c r="C51" s="20" t="s">
        <v>243</v>
      </c>
      <c r="D51" s="19" t="s">
        <v>245</v>
      </c>
      <c r="E51" s="19" t="s">
        <v>244</v>
      </c>
      <c r="F51" s="19" t="s">
        <v>98</v>
      </c>
      <c r="G51" s="19">
        <v>46</v>
      </c>
      <c r="H51" s="18">
        <f t="shared" si="3"/>
        <v>0.88461538461538458</v>
      </c>
      <c r="I51" s="6" t="s">
        <v>46</v>
      </c>
    </row>
    <row r="52" spans="1:9" ht="39.950000000000003" customHeight="1" x14ac:dyDescent="0.15">
      <c r="A52" s="15"/>
      <c r="B52" s="19" t="s">
        <v>176</v>
      </c>
      <c r="C52" s="20" t="s">
        <v>247</v>
      </c>
      <c r="D52" s="19" t="s">
        <v>174</v>
      </c>
      <c r="E52" s="19" t="s">
        <v>248</v>
      </c>
      <c r="F52" s="19" t="s">
        <v>118</v>
      </c>
      <c r="G52" s="19">
        <v>57</v>
      </c>
      <c r="H52" s="18">
        <f t="shared" si="3"/>
        <v>0.87692307692307692</v>
      </c>
      <c r="I52" s="6" t="s">
        <v>46</v>
      </c>
    </row>
    <row r="53" spans="1:9" ht="39.950000000000003" customHeight="1" x14ac:dyDescent="0.15">
      <c r="A53" s="15"/>
      <c r="B53" s="19" t="s">
        <v>117</v>
      </c>
      <c r="C53" s="20" t="s">
        <v>250</v>
      </c>
      <c r="D53" s="19" t="s">
        <v>252</v>
      </c>
      <c r="E53" s="19" t="s">
        <v>251</v>
      </c>
      <c r="F53" s="19" t="s">
        <v>98</v>
      </c>
      <c r="G53" s="19">
        <v>51</v>
      </c>
      <c r="H53" s="18">
        <f t="shared" si="3"/>
        <v>0.98076923076923073</v>
      </c>
      <c r="I53" s="6" t="s">
        <v>46</v>
      </c>
    </row>
    <row r="54" spans="1:9" ht="39.950000000000003" customHeight="1" x14ac:dyDescent="0.15">
      <c r="A54" s="15"/>
      <c r="B54" s="19" t="s">
        <v>50</v>
      </c>
      <c r="C54" s="20" t="s">
        <v>254</v>
      </c>
      <c r="D54" s="19" t="s">
        <v>256</v>
      </c>
      <c r="E54" s="19" t="s">
        <v>255</v>
      </c>
      <c r="F54" s="19" t="s">
        <v>258</v>
      </c>
      <c r="G54" s="19">
        <v>43</v>
      </c>
      <c r="H54" s="18">
        <f t="shared" si="3"/>
        <v>1</v>
      </c>
      <c r="I54" s="6" t="s">
        <v>46</v>
      </c>
    </row>
    <row r="55" spans="1:9" ht="39.950000000000003" customHeight="1" x14ac:dyDescent="0.15">
      <c r="A55" s="15"/>
      <c r="B55" s="22" t="s">
        <v>16</v>
      </c>
      <c r="C55" s="23" t="s">
        <v>259</v>
      </c>
      <c r="D55" s="22" t="s">
        <v>261</v>
      </c>
      <c r="E55" s="22" t="s">
        <v>260</v>
      </c>
      <c r="F55" s="22" t="s">
        <v>263</v>
      </c>
      <c r="G55" s="22">
        <v>0</v>
      </c>
      <c r="H55" s="18">
        <f t="shared" si="3"/>
        <v>0</v>
      </c>
      <c r="I55" s="6" t="s">
        <v>264</v>
      </c>
    </row>
    <row r="56" spans="1:9" ht="39.950000000000003" customHeight="1" x14ac:dyDescent="0.15">
      <c r="A56" s="15"/>
      <c r="B56" s="22" t="s">
        <v>225</v>
      </c>
      <c r="C56" s="23" t="s">
        <v>265</v>
      </c>
      <c r="D56" s="22" t="s">
        <v>267</v>
      </c>
      <c r="E56" s="22" t="s">
        <v>266</v>
      </c>
      <c r="F56" s="22" t="s">
        <v>143</v>
      </c>
      <c r="G56" s="22">
        <v>0</v>
      </c>
      <c r="H56" s="18">
        <f t="shared" si="3"/>
        <v>0</v>
      </c>
      <c r="I56" s="6" t="s">
        <v>264</v>
      </c>
    </row>
    <row r="57" spans="1:9" ht="39.950000000000003" customHeight="1" x14ac:dyDescent="0.15">
      <c r="A57" s="15"/>
      <c r="B57" s="22" t="s">
        <v>215</v>
      </c>
      <c r="C57" s="23" t="s">
        <v>269</v>
      </c>
      <c r="D57" s="22" t="s">
        <v>271</v>
      </c>
      <c r="E57" s="22" t="s">
        <v>270</v>
      </c>
      <c r="F57" s="22" t="s">
        <v>273</v>
      </c>
      <c r="G57" s="22">
        <v>0</v>
      </c>
      <c r="H57" s="18">
        <f t="shared" si="3"/>
        <v>0</v>
      </c>
      <c r="I57" s="6" t="s">
        <v>264</v>
      </c>
    </row>
    <row r="58" spans="1:9" ht="39.950000000000003" customHeight="1" x14ac:dyDescent="0.15">
      <c r="A58" s="15"/>
      <c r="B58" s="22" t="s">
        <v>50</v>
      </c>
      <c r="C58" s="23" t="s">
        <v>274</v>
      </c>
      <c r="D58" s="22" t="s">
        <v>189</v>
      </c>
      <c r="E58" s="22" t="s">
        <v>275</v>
      </c>
      <c r="F58" s="22" t="s">
        <v>273</v>
      </c>
      <c r="G58" s="22">
        <v>0</v>
      </c>
      <c r="H58" s="18">
        <f t="shared" si="3"/>
        <v>0</v>
      </c>
      <c r="I58" s="6" t="s">
        <v>264</v>
      </c>
    </row>
    <row r="59" spans="1:9" ht="39.950000000000003" customHeight="1" x14ac:dyDescent="0.15">
      <c r="A59" s="15"/>
      <c r="B59" s="16" t="s">
        <v>50</v>
      </c>
      <c r="C59" s="17" t="s">
        <v>277</v>
      </c>
      <c r="D59" s="16" t="s">
        <v>132</v>
      </c>
      <c r="E59" s="16" t="s">
        <v>278</v>
      </c>
      <c r="F59" s="16" t="s">
        <v>165</v>
      </c>
      <c r="G59" s="16">
        <v>47</v>
      </c>
      <c r="H59" s="18">
        <f t="shared" si="3"/>
        <v>1</v>
      </c>
      <c r="I59" s="5" t="s">
        <v>88</v>
      </c>
    </row>
    <row r="60" spans="1:9" ht="39.950000000000003" customHeight="1" x14ac:dyDescent="0.15">
      <c r="A60" s="15"/>
      <c r="B60" s="16" t="s">
        <v>225</v>
      </c>
      <c r="C60" s="17" t="s">
        <v>280</v>
      </c>
      <c r="D60" s="16" t="s">
        <v>282</v>
      </c>
      <c r="E60" s="16" t="s">
        <v>281</v>
      </c>
      <c r="F60" s="16" t="s">
        <v>284</v>
      </c>
      <c r="G60" s="16">
        <v>45</v>
      </c>
      <c r="H60" s="18">
        <f t="shared" si="3"/>
        <v>1</v>
      </c>
      <c r="I60" s="5" t="s">
        <v>88</v>
      </c>
    </row>
    <row r="61" spans="1:9" ht="39.950000000000003" customHeight="1" x14ac:dyDescent="0.15">
      <c r="A61" s="15"/>
      <c r="B61" s="16" t="s">
        <v>50</v>
      </c>
      <c r="C61" s="17" t="s">
        <v>285</v>
      </c>
      <c r="D61" s="16" t="s">
        <v>132</v>
      </c>
      <c r="E61" s="16" t="s">
        <v>286</v>
      </c>
      <c r="F61" s="16" t="s">
        <v>288</v>
      </c>
      <c r="G61" s="16">
        <v>108</v>
      </c>
      <c r="H61" s="18">
        <f t="shared" si="3"/>
        <v>1</v>
      </c>
      <c r="I61" s="5" t="s">
        <v>88</v>
      </c>
    </row>
    <row r="62" spans="1:9" ht="39.950000000000003" customHeight="1" x14ac:dyDescent="0.15">
      <c r="A62" s="15"/>
      <c r="B62" s="16" t="s">
        <v>225</v>
      </c>
      <c r="C62" s="17" t="s">
        <v>289</v>
      </c>
      <c r="D62" s="16" t="s">
        <v>228</v>
      </c>
      <c r="E62" s="16" t="s">
        <v>290</v>
      </c>
      <c r="F62" s="16" t="s">
        <v>143</v>
      </c>
      <c r="G62" s="16">
        <v>44</v>
      </c>
      <c r="H62" s="18">
        <f t="shared" ref="H62:H76" si="4">G62/F62</f>
        <v>1</v>
      </c>
      <c r="I62" s="5" t="s">
        <v>88</v>
      </c>
    </row>
    <row r="63" spans="1:9" ht="39.950000000000003" customHeight="1" x14ac:dyDescent="0.15">
      <c r="A63" s="15"/>
      <c r="B63" s="16" t="s">
        <v>50</v>
      </c>
      <c r="C63" s="17" t="s">
        <v>292</v>
      </c>
      <c r="D63" s="16" t="s">
        <v>294</v>
      </c>
      <c r="E63" s="16" t="s">
        <v>293</v>
      </c>
      <c r="F63" s="16" t="s">
        <v>17</v>
      </c>
      <c r="G63" s="16">
        <v>50</v>
      </c>
      <c r="H63" s="18">
        <f t="shared" si="4"/>
        <v>0.94339622641509435</v>
      </c>
      <c r="I63" s="5" t="s">
        <v>88</v>
      </c>
    </row>
    <row r="64" spans="1:9" ht="39.950000000000003" customHeight="1" x14ac:dyDescent="0.15">
      <c r="A64" s="15"/>
      <c r="B64" s="16" t="s">
        <v>123</v>
      </c>
      <c r="C64" s="17" t="s">
        <v>296</v>
      </c>
      <c r="D64" s="16" t="s">
        <v>298</v>
      </c>
      <c r="E64" s="16" t="s">
        <v>297</v>
      </c>
      <c r="F64" s="16" t="s">
        <v>240</v>
      </c>
      <c r="G64" s="16">
        <v>37</v>
      </c>
      <c r="H64" s="18">
        <f t="shared" si="4"/>
        <v>0.90243902439024393</v>
      </c>
      <c r="I64" s="7" t="s">
        <v>474</v>
      </c>
    </row>
    <row r="65" spans="1:9" ht="39.950000000000003" customHeight="1" x14ac:dyDescent="0.15">
      <c r="A65" s="15"/>
      <c r="B65" s="16" t="s">
        <v>50</v>
      </c>
      <c r="C65" s="17" t="s">
        <v>301</v>
      </c>
      <c r="D65" s="16" t="s">
        <v>303</v>
      </c>
      <c r="E65" s="16" t="s">
        <v>302</v>
      </c>
      <c r="F65" s="16" t="s">
        <v>305</v>
      </c>
      <c r="G65" s="16">
        <v>40</v>
      </c>
      <c r="H65" s="18">
        <f t="shared" si="4"/>
        <v>1</v>
      </c>
      <c r="I65" s="5" t="s">
        <v>88</v>
      </c>
    </row>
    <row r="66" spans="1:9" ht="39.950000000000003" customHeight="1" x14ac:dyDescent="0.15">
      <c r="A66" s="15"/>
      <c r="B66" s="16" t="s">
        <v>50</v>
      </c>
      <c r="C66" s="17" t="s">
        <v>306</v>
      </c>
      <c r="D66" s="16" t="s">
        <v>308</v>
      </c>
      <c r="E66" s="16" t="s">
        <v>307</v>
      </c>
      <c r="F66" s="16" t="s">
        <v>310</v>
      </c>
      <c r="G66" s="16">
        <v>58</v>
      </c>
      <c r="H66" s="18">
        <f t="shared" si="4"/>
        <v>1</v>
      </c>
      <c r="I66" s="5" t="s">
        <v>88</v>
      </c>
    </row>
    <row r="67" spans="1:9" ht="39.950000000000003" customHeight="1" x14ac:dyDescent="0.15">
      <c r="A67" s="15"/>
      <c r="B67" s="24" t="s">
        <v>50</v>
      </c>
      <c r="C67" s="25" t="s">
        <v>311</v>
      </c>
      <c r="D67" s="26" t="s">
        <v>184</v>
      </c>
      <c r="E67" s="26" t="s">
        <v>312</v>
      </c>
      <c r="F67" s="26" t="s">
        <v>314</v>
      </c>
      <c r="G67" s="26">
        <v>56</v>
      </c>
      <c r="H67" s="18">
        <f t="shared" si="4"/>
        <v>1</v>
      </c>
      <c r="I67" s="7" t="s">
        <v>46</v>
      </c>
    </row>
    <row r="68" spans="1:9" ht="39.950000000000003" customHeight="1" x14ac:dyDescent="0.15">
      <c r="A68" s="15"/>
      <c r="B68" s="24" t="s">
        <v>319</v>
      </c>
      <c r="C68" s="25" t="s">
        <v>315</v>
      </c>
      <c r="D68" s="26" t="s">
        <v>317</v>
      </c>
      <c r="E68" s="26" t="s">
        <v>316</v>
      </c>
      <c r="F68" s="26" t="s">
        <v>314</v>
      </c>
      <c r="G68" s="26">
        <v>54</v>
      </c>
      <c r="H68" s="18">
        <f t="shared" si="4"/>
        <v>0.9642857142857143</v>
      </c>
      <c r="I68" s="7" t="s">
        <v>46</v>
      </c>
    </row>
    <row r="69" spans="1:9" ht="39.950000000000003" customHeight="1" x14ac:dyDescent="0.15">
      <c r="A69" s="15"/>
      <c r="B69" s="24" t="s">
        <v>319</v>
      </c>
      <c r="C69" s="25" t="s">
        <v>320</v>
      </c>
      <c r="D69" s="26" t="s">
        <v>322</v>
      </c>
      <c r="E69" s="26" t="s">
        <v>321</v>
      </c>
      <c r="F69" s="26" t="s">
        <v>310</v>
      </c>
      <c r="G69" s="26">
        <v>54</v>
      </c>
      <c r="H69" s="18">
        <f t="shared" si="4"/>
        <v>0.93103448275862066</v>
      </c>
      <c r="I69" s="7" t="s">
        <v>46</v>
      </c>
    </row>
    <row r="70" spans="1:9" ht="39.950000000000003" customHeight="1" x14ac:dyDescent="0.15">
      <c r="A70" s="15"/>
      <c r="B70" s="24" t="s">
        <v>319</v>
      </c>
      <c r="C70" s="25" t="s">
        <v>324</v>
      </c>
      <c r="D70" s="26" t="s">
        <v>326</v>
      </c>
      <c r="E70" s="26" t="s">
        <v>325</v>
      </c>
      <c r="F70" s="26" t="s">
        <v>165</v>
      </c>
      <c r="G70" s="26">
        <v>0</v>
      </c>
      <c r="H70" s="18">
        <f t="shared" si="4"/>
        <v>0</v>
      </c>
      <c r="I70" s="7" t="s">
        <v>328</v>
      </c>
    </row>
    <row r="71" spans="1:9" ht="39.950000000000003" customHeight="1" x14ac:dyDescent="0.15">
      <c r="A71" s="15"/>
      <c r="B71" s="24" t="s">
        <v>319</v>
      </c>
      <c r="C71" s="25" t="s">
        <v>329</v>
      </c>
      <c r="D71" s="26" t="s">
        <v>331</v>
      </c>
      <c r="E71" s="26" t="s">
        <v>330</v>
      </c>
      <c r="F71" s="26" t="s">
        <v>92</v>
      </c>
      <c r="G71" s="26">
        <v>46</v>
      </c>
      <c r="H71" s="18">
        <f t="shared" si="4"/>
        <v>0.83636363636363631</v>
      </c>
      <c r="I71" s="7" t="s">
        <v>46</v>
      </c>
    </row>
    <row r="72" spans="1:9" ht="39.950000000000003" customHeight="1" x14ac:dyDescent="0.15">
      <c r="A72" s="15"/>
      <c r="B72" s="24" t="s">
        <v>319</v>
      </c>
      <c r="C72" s="25" t="s">
        <v>333</v>
      </c>
      <c r="D72" s="26" t="s">
        <v>335</v>
      </c>
      <c r="E72" s="26" t="s">
        <v>334</v>
      </c>
      <c r="F72" s="26" t="s">
        <v>337</v>
      </c>
      <c r="G72" s="26">
        <v>62</v>
      </c>
      <c r="H72" s="18">
        <f t="shared" si="4"/>
        <v>0.96875</v>
      </c>
      <c r="I72" s="7" t="s">
        <v>46</v>
      </c>
    </row>
    <row r="73" spans="1:9" ht="39.950000000000003" customHeight="1" x14ac:dyDescent="0.15">
      <c r="A73" s="15"/>
      <c r="B73" s="24" t="s">
        <v>319</v>
      </c>
      <c r="C73" s="25" t="s">
        <v>338</v>
      </c>
      <c r="D73" s="26" t="s">
        <v>340</v>
      </c>
      <c r="E73" s="26" t="s">
        <v>339</v>
      </c>
      <c r="F73" s="26" t="s">
        <v>342</v>
      </c>
      <c r="G73" s="26">
        <v>24</v>
      </c>
      <c r="H73" s="18">
        <f t="shared" si="4"/>
        <v>0.92307692307692313</v>
      </c>
      <c r="I73" s="7" t="s">
        <v>46</v>
      </c>
    </row>
    <row r="74" spans="1:9" ht="39.950000000000003" customHeight="1" x14ac:dyDescent="0.15">
      <c r="A74" s="15"/>
      <c r="B74" s="24" t="s">
        <v>319</v>
      </c>
      <c r="C74" s="25" t="s">
        <v>343</v>
      </c>
      <c r="D74" s="26" t="s">
        <v>345</v>
      </c>
      <c r="E74" s="26" t="s">
        <v>344</v>
      </c>
      <c r="F74" s="26" t="s">
        <v>347</v>
      </c>
      <c r="G74" s="26">
        <v>21</v>
      </c>
      <c r="H74" s="18">
        <f t="shared" si="4"/>
        <v>1</v>
      </c>
      <c r="I74" s="7" t="s">
        <v>46</v>
      </c>
    </row>
    <row r="75" spans="1:9" ht="39.950000000000003" customHeight="1" x14ac:dyDescent="0.15">
      <c r="A75" s="15"/>
      <c r="B75" s="24" t="s">
        <v>319</v>
      </c>
      <c r="C75" s="25" t="s">
        <v>348</v>
      </c>
      <c r="D75" s="26" t="s">
        <v>350</v>
      </c>
      <c r="E75" s="26" t="s">
        <v>349</v>
      </c>
      <c r="F75" s="26" t="s">
        <v>352</v>
      </c>
      <c r="G75" s="26">
        <v>22</v>
      </c>
      <c r="H75" s="18">
        <f t="shared" si="4"/>
        <v>1</v>
      </c>
      <c r="I75" s="7" t="s">
        <v>46</v>
      </c>
    </row>
    <row r="76" spans="1:9" ht="39.950000000000003" customHeight="1" x14ac:dyDescent="0.15">
      <c r="A76" s="15"/>
      <c r="B76" s="24" t="s">
        <v>319</v>
      </c>
      <c r="C76" s="25" t="s">
        <v>353</v>
      </c>
      <c r="D76" s="26" t="s">
        <v>355</v>
      </c>
      <c r="E76" s="26" t="s">
        <v>354</v>
      </c>
      <c r="F76" s="26" t="s">
        <v>357</v>
      </c>
      <c r="G76" s="26">
        <v>11</v>
      </c>
      <c r="H76" s="18">
        <f t="shared" si="4"/>
        <v>1</v>
      </c>
      <c r="I76" s="7" t="s">
        <v>46</v>
      </c>
    </row>
    <row r="77" spans="1:9" ht="39.950000000000003" customHeight="1" x14ac:dyDescent="0.15">
      <c r="A77" s="15"/>
      <c r="B77" s="26" t="s">
        <v>215</v>
      </c>
      <c r="C77" s="25" t="s">
        <v>358</v>
      </c>
      <c r="D77" s="26" t="s">
        <v>360</v>
      </c>
      <c r="E77" s="26" t="s">
        <v>359</v>
      </c>
      <c r="F77" s="26" t="s">
        <v>143</v>
      </c>
      <c r="G77" s="26">
        <v>44</v>
      </c>
      <c r="H77" s="18">
        <f t="shared" ref="H77:H95" si="5">G77/F77</f>
        <v>1</v>
      </c>
      <c r="I77" s="7" t="s">
        <v>88</v>
      </c>
    </row>
    <row r="78" spans="1:9" ht="39.950000000000003" customHeight="1" x14ac:dyDescent="0.15">
      <c r="A78" s="15"/>
      <c r="B78" s="26" t="s">
        <v>215</v>
      </c>
      <c r="C78" s="25" t="s">
        <v>358</v>
      </c>
      <c r="D78" s="26" t="s">
        <v>363</v>
      </c>
      <c r="E78" s="26" t="s">
        <v>362</v>
      </c>
      <c r="F78" s="26" t="s">
        <v>347</v>
      </c>
      <c r="G78" s="26">
        <v>17</v>
      </c>
      <c r="H78" s="18">
        <f t="shared" si="5"/>
        <v>0.80952380952380953</v>
      </c>
      <c r="I78" s="7" t="s">
        <v>475</v>
      </c>
    </row>
    <row r="79" spans="1:9" ht="39.950000000000003" customHeight="1" x14ac:dyDescent="0.15">
      <c r="A79" s="15"/>
      <c r="B79" s="26" t="s">
        <v>215</v>
      </c>
      <c r="C79" s="25" t="s">
        <v>358</v>
      </c>
      <c r="D79" s="26" t="s">
        <v>367</v>
      </c>
      <c r="E79" s="26" t="s">
        <v>366</v>
      </c>
      <c r="F79" s="26" t="s">
        <v>369</v>
      </c>
      <c r="G79" s="26">
        <v>0</v>
      </c>
      <c r="H79" s="18">
        <f t="shared" si="5"/>
        <v>0</v>
      </c>
      <c r="I79" s="27" t="s">
        <v>370</v>
      </c>
    </row>
    <row r="80" spans="1:9" ht="39.950000000000003" customHeight="1" x14ac:dyDescent="0.15">
      <c r="A80" s="15"/>
      <c r="B80" s="26" t="s">
        <v>215</v>
      </c>
      <c r="C80" s="25" t="s">
        <v>358</v>
      </c>
      <c r="D80" s="26" t="s">
        <v>360</v>
      </c>
      <c r="E80" s="26" t="s">
        <v>371</v>
      </c>
      <c r="F80" s="26" t="s">
        <v>143</v>
      </c>
      <c r="G80" s="26">
        <v>44</v>
      </c>
      <c r="H80" s="18">
        <f t="shared" si="5"/>
        <v>1</v>
      </c>
      <c r="I80" s="7" t="s">
        <v>88</v>
      </c>
    </row>
    <row r="81" spans="1:9" ht="39.950000000000003" customHeight="1" x14ac:dyDescent="0.15">
      <c r="A81" s="15"/>
      <c r="B81" s="26" t="s">
        <v>215</v>
      </c>
      <c r="C81" s="25" t="s">
        <v>358</v>
      </c>
      <c r="D81" s="26" t="s">
        <v>360</v>
      </c>
      <c r="E81" s="26" t="s">
        <v>359</v>
      </c>
      <c r="F81" s="26" t="s">
        <v>284</v>
      </c>
      <c r="G81" s="26">
        <v>45</v>
      </c>
      <c r="H81" s="18">
        <f t="shared" si="5"/>
        <v>1</v>
      </c>
      <c r="I81" s="7" t="s">
        <v>88</v>
      </c>
    </row>
    <row r="82" spans="1:9" ht="39.950000000000003" customHeight="1" x14ac:dyDescent="0.15">
      <c r="A82" s="15"/>
      <c r="B82" s="26" t="s">
        <v>215</v>
      </c>
      <c r="C82" s="25" t="s">
        <v>358</v>
      </c>
      <c r="D82" s="26" t="s">
        <v>360</v>
      </c>
      <c r="E82" s="26" t="s">
        <v>371</v>
      </c>
      <c r="F82" s="26" t="s">
        <v>143</v>
      </c>
      <c r="G82" s="26">
        <v>43</v>
      </c>
      <c r="H82" s="18">
        <f t="shared" si="5"/>
        <v>0.97727272727272729</v>
      </c>
      <c r="I82" s="7" t="s">
        <v>476</v>
      </c>
    </row>
    <row r="83" spans="1:9" ht="39.950000000000003" customHeight="1" x14ac:dyDescent="0.15">
      <c r="A83" s="15"/>
      <c r="B83" s="26" t="s">
        <v>215</v>
      </c>
      <c r="C83" s="25" t="s">
        <v>358</v>
      </c>
      <c r="D83" s="26" t="s">
        <v>360</v>
      </c>
      <c r="E83" s="26" t="s">
        <v>371</v>
      </c>
      <c r="F83" s="26" t="s">
        <v>305</v>
      </c>
      <c r="G83" s="26">
        <v>40</v>
      </c>
      <c r="H83" s="18">
        <f t="shared" si="5"/>
        <v>1</v>
      </c>
      <c r="I83" s="7" t="s">
        <v>88</v>
      </c>
    </row>
    <row r="84" spans="1:9" ht="39.950000000000003" customHeight="1" x14ac:dyDescent="0.15">
      <c r="A84" s="15"/>
      <c r="B84" s="26" t="s">
        <v>215</v>
      </c>
      <c r="C84" s="25" t="s">
        <v>358</v>
      </c>
      <c r="D84" s="26" t="s">
        <v>378</v>
      </c>
      <c r="E84" s="26" t="s">
        <v>377</v>
      </c>
      <c r="F84" s="26" t="s">
        <v>380</v>
      </c>
      <c r="G84" s="26">
        <v>12</v>
      </c>
      <c r="H84" s="18">
        <f t="shared" si="5"/>
        <v>0.8571428571428571</v>
      </c>
      <c r="I84" s="7" t="s">
        <v>477</v>
      </c>
    </row>
    <row r="85" spans="1:9" ht="39.950000000000003" customHeight="1" x14ac:dyDescent="0.15">
      <c r="A85" s="15"/>
      <c r="B85" s="26" t="s">
        <v>215</v>
      </c>
      <c r="C85" s="25" t="s">
        <v>382</v>
      </c>
      <c r="D85" s="26" t="s">
        <v>384</v>
      </c>
      <c r="E85" s="26" t="s">
        <v>383</v>
      </c>
      <c r="F85" s="26" t="s">
        <v>386</v>
      </c>
      <c r="G85" s="26">
        <v>19</v>
      </c>
      <c r="H85" s="18">
        <f t="shared" si="5"/>
        <v>0.95</v>
      </c>
      <c r="I85" s="7" t="s">
        <v>476</v>
      </c>
    </row>
    <row r="86" spans="1:9" ht="39.950000000000003" customHeight="1" x14ac:dyDescent="0.15">
      <c r="A86" s="15"/>
      <c r="B86" s="26" t="s">
        <v>215</v>
      </c>
      <c r="C86" s="25" t="s">
        <v>387</v>
      </c>
      <c r="D86" s="26" t="s">
        <v>389</v>
      </c>
      <c r="E86" s="26" t="s">
        <v>388</v>
      </c>
      <c r="F86" s="26" t="s">
        <v>380</v>
      </c>
      <c r="G86" s="26">
        <v>0</v>
      </c>
      <c r="H86" s="18">
        <f t="shared" si="5"/>
        <v>0</v>
      </c>
      <c r="I86" s="27" t="s">
        <v>391</v>
      </c>
    </row>
    <row r="87" spans="1:9" ht="39.950000000000003" customHeight="1" x14ac:dyDescent="0.15">
      <c r="A87" s="15"/>
      <c r="B87" s="26" t="s">
        <v>215</v>
      </c>
      <c r="C87" s="25" t="s">
        <v>392</v>
      </c>
      <c r="D87" s="26" t="s">
        <v>394</v>
      </c>
      <c r="E87" s="26" t="s">
        <v>393</v>
      </c>
      <c r="F87" s="26" t="s">
        <v>396</v>
      </c>
      <c r="G87" s="26">
        <v>12</v>
      </c>
      <c r="H87" s="18">
        <f t="shared" si="5"/>
        <v>1</v>
      </c>
      <c r="I87" s="7" t="s">
        <v>88</v>
      </c>
    </row>
    <row r="88" spans="1:9" ht="39.950000000000003" customHeight="1" x14ac:dyDescent="0.15">
      <c r="A88" s="15"/>
      <c r="B88" s="26" t="s">
        <v>215</v>
      </c>
      <c r="C88" s="25" t="s">
        <v>397</v>
      </c>
      <c r="D88" s="26" t="s">
        <v>399</v>
      </c>
      <c r="E88" s="26" t="s">
        <v>398</v>
      </c>
      <c r="F88" s="26" t="s">
        <v>401</v>
      </c>
      <c r="G88" s="26">
        <v>14</v>
      </c>
      <c r="H88" s="18">
        <f t="shared" si="5"/>
        <v>0.93333333333333335</v>
      </c>
      <c r="I88" s="7" t="s">
        <v>476</v>
      </c>
    </row>
    <row r="89" spans="1:9" ht="39.950000000000003" customHeight="1" x14ac:dyDescent="0.15">
      <c r="A89" s="15"/>
      <c r="B89" s="26" t="s">
        <v>176</v>
      </c>
      <c r="C89" s="25" t="s">
        <v>402</v>
      </c>
      <c r="D89" s="26" t="s">
        <v>174</v>
      </c>
      <c r="E89" s="26" t="s">
        <v>248</v>
      </c>
      <c r="F89" s="26" t="s">
        <v>118</v>
      </c>
      <c r="G89" s="26">
        <v>54</v>
      </c>
      <c r="H89" s="18">
        <f t="shared" si="5"/>
        <v>0.83076923076923082</v>
      </c>
      <c r="I89" s="7" t="s">
        <v>88</v>
      </c>
    </row>
    <row r="90" spans="1:9" ht="39.950000000000003" customHeight="1" x14ac:dyDescent="0.15">
      <c r="A90" s="15"/>
      <c r="B90" s="26" t="s">
        <v>50</v>
      </c>
      <c r="C90" s="25" t="s">
        <v>404</v>
      </c>
      <c r="D90" s="26" t="s">
        <v>21</v>
      </c>
      <c r="E90" s="26" t="s">
        <v>405</v>
      </c>
      <c r="F90" s="26" t="s">
        <v>407</v>
      </c>
      <c r="G90" s="26">
        <v>106</v>
      </c>
      <c r="H90" s="18">
        <f t="shared" si="5"/>
        <v>1</v>
      </c>
      <c r="I90" s="7" t="s">
        <v>88</v>
      </c>
    </row>
    <row r="91" spans="1:9" ht="39.950000000000003" customHeight="1" x14ac:dyDescent="0.15">
      <c r="A91" s="15"/>
      <c r="B91" s="26" t="s">
        <v>117</v>
      </c>
      <c r="C91" s="25" t="s">
        <v>408</v>
      </c>
      <c r="D91" s="26" t="s">
        <v>410</v>
      </c>
      <c r="E91" s="26" t="s">
        <v>409</v>
      </c>
      <c r="F91" s="26" t="s">
        <v>98</v>
      </c>
      <c r="G91" s="26">
        <v>0</v>
      </c>
      <c r="H91" s="18">
        <f t="shared" si="5"/>
        <v>0</v>
      </c>
      <c r="I91" s="7" t="s">
        <v>412</v>
      </c>
    </row>
    <row r="92" spans="1:9" ht="39.950000000000003" customHeight="1" x14ac:dyDescent="0.15">
      <c r="A92" s="15"/>
      <c r="B92" s="26" t="s">
        <v>50</v>
      </c>
      <c r="C92" s="25" t="s">
        <v>413</v>
      </c>
      <c r="D92" s="26" t="s">
        <v>415</v>
      </c>
      <c r="E92" s="26" t="s">
        <v>414</v>
      </c>
      <c r="F92" s="26" t="s">
        <v>143</v>
      </c>
      <c r="G92" s="26">
        <v>44</v>
      </c>
      <c r="H92" s="18">
        <f t="shared" si="5"/>
        <v>1</v>
      </c>
      <c r="I92" s="7" t="s">
        <v>88</v>
      </c>
    </row>
    <row r="93" spans="1:9" ht="39.950000000000003" customHeight="1" x14ac:dyDescent="0.15">
      <c r="A93" s="15"/>
      <c r="B93" s="26" t="s">
        <v>123</v>
      </c>
      <c r="C93" s="25" t="s">
        <v>417</v>
      </c>
      <c r="D93" s="26" t="s">
        <v>419</v>
      </c>
      <c r="E93" s="26" t="s">
        <v>418</v>
      </c>
      <c r="F93" s="26" t="s">
        <v>284</v>
      </c>
      <c r="G93" s="26">
        <v>45</v>
      </c>
      <c r="H93" s="18">
        <f t="shared" si="5"/>
        <v>1</v>
      </c>
      <c r="I93" s="7" t="s">
        <v>88</v>
      </c>
    </row>
    <row r="94" spans="1:9" ht="39.950000000000003" customHeight="1" x14ac:dyDescent="0.15">
      <c r="A94" s="15"/>
      <c r="B94" s="26" t="s">
        <v>176</v>
      </c>
      <c r="C94" s="25" t="s">
        <v>421</v>
      </c>
      <c r="D94" s="26" t="s">
        <v>423</v>
      </c>
      <c r="E94" s="26" t="s">
        <v>422</v>
      </c>
      <c r="F94" s="26" t="s">
        <v>425</v>
      </c>
      <c r="G94" s="26">
        <v>25</v>
      </c>
      <c r="H94" s="18">
        <f t="shared" si="5"/>
        <v>0.86206896551724133</v>
      </c>
      <c r="I94" s="7" t="s">
        <v>88</v>
      </c>
    </row>
    <row r="95" spans="1:9" ht="39.950000000000003" customHeight="1" x14ac:dyDescent="0.15">
      <c r="A95" s="15"/>
      <c r="B95" s="26" t="s">
        <v>176</v>
      </c>
      <c r="C95" s="25" t="s">
        <v>426</v>
      </c>
      <c r="D95" s="26" t="s">
        <v>428</v>
      </c>
      <c r="E95" s="26" t="s">
        <v>427</v>
      </c>
      <c r="F95" s="26" t="s">
        <v>430</v>
      </c>
      <c r="G95" s="26">
        <v>26</v>
      </c>
      <c r="H95" s="18">
        <f t="shared" si="5"/>
        <v>0.8666666666666667</v>
      </c>
      <c r="I95" s="7" t="s">
        <v>88</v>
      </c>
    </row>
    <row r="96" spans="1:9" ht="39.950000000000003" customHeight="1" x14ac:dyDescent="0.15">
      <c r="A96" s="15"/>
      <c r="B96" s="26" t="s">
        <v>176</v>
      </c>
      <c r="C96" s="25" t="s">
        <v>431</v>
      </c>
      <c r="D96" s="26" t="s">
        <v>433</v>
      </c>
      <c r="E96" s="26" t="s">
        <v>432</v>
      </c>
      <c r="F96" s="26" t="s">
        <v>171</v>
      </c>
      <c r="G96" s="26">
        <v>26</v>
      </c>
      <c r="H96" s="18">
        <f t="shared" ref="H96:H103" si="6">G96/F96</f>
        <v>0.96296296296296291</v>
      </c>
      <c r="I96" s="7" t="s">
        <v>88</v>
      </c>
    </row>
    <row r="97" spans="1:9" ht="39.950000000000003" customHeight="1" x14ac:dyDescent="0.15">
      <c r="A97" s="15"/>
      <c r="B97" s="26" t="s">
        <v>176</v>
      </c>
      <c r="C97" s="25" t="s">
        <v>435</v>
      </c>
      <c r="D97" s="26" t="s">
        <v>437</v>
      </c>
      <c r="E97" s="26" t="s">
        <v>436</v>
      </c>
      <c r="F97" s="26" t="s">
        <v>171</v>
      </c>
      <c r="G97" s="26">
        <v>26</v>
      </c>
      <c r="H97" s="18">
        <f t="shared" si="6"/>
        <v>0.96296296296296291</v>
      </c>
      <c r="I97" s="7" t="s">
        <v>88</v>
      </c>
    </row>
    <row r="98" spans="1:9" ht="39.950000000000003" customHeight="1" x14ac:dyDescent="0.15">
      <c r="A98" s="15"/>
      <c r="B98" s="26" t="s">
        <v>176</v>
      </c>
      <c r="C98" s="25" t="s">
        <v>439</v>
      </c>
      <c r="D98" s="26" t="s">
        <v>441</v>
      </c>
      <c r="E98" s="26" t="s">
        <v>440</v>
      </c>
      <c r="F98" s="26" t="s">
        <v>443</v>
      </c>
      <c r="G98" s="26">
        <v>25</v>
      </c>
      <c r="H98" s="18">
        <f t="shared" si="6"/>
        <v>0.75757575757575757</v>
      </c>
      <c r="I98" s="7" t="s">
        <v>88</v>
      </c>
    </row>
    <row r="99" spans="1:9" ht="39.950000000000003" customHeight="1" x14ac:dyDescent="0.15">
      <c r="A99" s="15"/>
      <c r="B99" s="26" t="s">
        <v>176</v>
      </c>
      <c r="C99" s="25" t="s">
        <v>444</v>
      </c>
      <c r="D99" s="26" t="s">
        <v>446</v>
      </c>
      <c r="E99" s="26" t="s">
        <v>445</v>
      </c>
      <c r="F99" s="26" t="s">
        <v>448</v>
      </c>
      <c r="G99" s="26">
        <v>23</v>
      </c>
      <c r="H99" s="18">
        <f t="shared" si="6"/>
        <v>0.95833333333333337</v>
      </c>
      <c r="I99" s="7" t="s">
        <v>88</v>
      </c>
    </row>
    <row r="100" spans="1:9" ht="39.950000000000003" customHeight="1" x14ac:dyDescent="0.15">
      <c r="A100" s="15"/>
      <c r="B100" s="26" t="s">
        <v>176</v>
      </c>
      <c r="C100" s="25" t="s">
        <v>449</v>
      </c>
      <c r="D100" s="26" t="s">
        <v>451</v>
      </c>
      <c r="E100" s="26" t="s">
        <v>450</v>
      </c>
      <c r="F100" s="26" t="s">
        <v>453</v>
      </c>
      <c r="G100" s="26">
        <v>27</v>
      </c>
      <c r="H100" s="18">
        <f t="shared" si="6"/>
        <v>0.87096774193548387</v>
      </c>
      <c r="I100" s="7" t="s">
        <v>88</v>
      </c>
    </row>
    <row r="101" spans="1:9" ht="39.950000000000003" customHeight="1" x14ac:dyDescent="0.15">
      <c r="A101" s="15"/>
      <c r="B101" s="26" t="s">
        <v>176</v>
      </c>
      <c r="C101" s="25" t="s">
        <v>454</v>
      </c>
      <c r="D101" s="26" t="s">
        <v>456</v>
      </c>
      <c r="E101" s="26" t="s">
        <v>455</v>
      </c>
      <c r="F101" s="26" t="s">
        <v>23</v>
      </c>
      <c r="G101" s="26">
        <v>32</v>
      </c>
      <c r="H101" s="18">
        <f t="shared" si="6"/>
        <v>1</v>
      </c>
      <c r="I101" s="7" t="s">
        <v>88</v>
      </c>
    </row>
    <row r="102" spans="1:9" ht="39.950000000000003" customHeight="1" x14ac:dyDescent="0.15">
      <c r="A102" s="15"/>
      <c r="B102" s="26" t="s">
        <v>176</v>
      </c>
      <c r="C102" s="25" t="s">
        <v>458</v>
      </c>
      <c r="D102" s="26" t="s">
        <v>460</v>
      </c>
      <c r="E102" s="26" t="s">
        <v>459</v>
      </c>
      <c r="F102" s="26" t="s">
        <v>171</v>
      </c>
      <c r="G102" s="26">
        <v>25</v>
      </c>
      <c r="H102" s="18">
        <f t="shared" si="6"/>
        <v>0.92592592592592593</v>
      </c>
      <c r="I102" s="7" t="s">
        <v>88</v>
      </c>
    </row>
    <row r="103" spans="1:9" ht="39.950000000000003" customHeight="1" x14ac:dyDescent="0.15">
      <c r="A103" s="15"/>
      <c r="B103" s="26" t="s">
        <v>176</v>
      </c>
      <c r="C103" s="25" t="s">
        <v>462</v>
      </c>
      <c r="D103" s="26" t="s">
        <v>456</v>
      </c>
      <c r="E103" s="26" t="s">
        <v>463</v>
      </c>
      <c r="F103" s="26" t="s">
        <v>465</v>
      </c>
      <c r="G103" s="26">
        <v>21</v>
      </c>
      <c r="H103" s="18">
        <f t="shared" si="6"/>
        <v>0.84</v>
      </c>
      <c r="I103" s="7" t="s">
        <v>88</v>
      </c>
    </row>
  </sheetData>
  <mergeCells count="2">
    <mergeCell ref="C1:I1"/>
    <mergeCell ref="C2:I2"/>
  </mergeCells>
  <phoneticPr fontId="1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zoomScale="85" zoomScaleNormal="85" workbookViewId="0">
      <selection activeCell="F4" sqref="F4"/>
    </sheetView>
  </sheetViews>
  <sheetFormatPr defaultColWidth="9" defaultRowHeight="24.95" customHeight="1" x14ac:dyDescent="0.15"/>
  <cols>
    <col min="1" max="1" width="4.625" style="2" customWidth="1"/>
    <col min="2" max="2" width="3.75" style="2" customWidth="1"/>
    <col min="3" max="3" width="9" style="2"/>
    <col min="4" max="4" width="23.375" style="2" customWidth="1"/>
    <col min="5" max="5" width="23.5" style="2" customWidth="1"/>
    <col min="6" max="6" width="10.625" style="3" customWidth="1"/>
    <col min="7" max="7" width="10.25" style="2" customWidth="1"/>
    <col min="8" max="8" width="16" style="4" customWidth="1"/>
    <col min="9" max="9" width="15.125" style="2" customWidth="1"/>
    <col min="10" max="16384" width="9" style="2"/>
  </cols>
  <sheetData>
    <row r="1" spans="1:9" ht="24.95" customHeight="1" x14ac:dyDescent="0.15">
      <c r="A1" s="81" t="s">
        <v>478</v>
      </c>
      <c r="B1" s="82"/>
      <c r="C1" s="82"/>
      <c r="D1" s="82"/>
      <c r="E1" s="82"/>
      <c r="F1" s="82"/>
      <c r="G1" s="82"/>
      <c r="H1" s="82"/>
      <c r="I1" s="82"/>
    </row>
    <row r="2" spans="1:9" ht="24.95" customHeight="1" x14ac:dyDescent="0.15">
      <c r="A2" s="83" t="s">
        <v>488</v>
      </c>
      <c r="B2" s="83"/>
      <c r="C2" s="83"/>
      <c r="D2" s="83"/>
      <c r="E2" s="83"/>
      <c r="F2" s="83"/>
      <c r="G2" s="83"/>
      <c r="H2" s="83"/>
      <c r="I2" s="83"/>
    </row>
    <row r="3" spans="1:9" s="1" customFormat="1" ht="24.95" customHeight="1" x14ac:dyDescent="0.15">
      <c r="A3" s="87" t="s">
        <v>467</v>
      </c>
      <c r="B3" s="87" t="s">
        <v>468</v>
      </c>
      <c r="C3" s="42" t="s">
        <v>469</v>
      </c>
      <c r="D3" s="42" t="s">
        <v>470</v>
      </c>
      <c r="E3" s="42" t="s">
        <v>471</v>
      </c>
      <c r="F3" s="43" t="s">
        <v>472</v>
      </c>
      <c r="G3" s="42" t="s">
        <v>473</v>
      </c>
      <c r="H3" s="44" t="s">
        <v>9</v>
      </c>
      <c r="I3" s="42" t="s">
        <v>11</v>
      </c>
    </row>
    <row r="4" spans="1:9" ht="24.95" customHeight="1" x14ac:dyDescent="0.15">
      <c r="A4" s="73">
        <v>1</v>
      </c>
      <c r="B4" s="73" t="s">
        <v>489</v>
      </c>
      <c r="C4" s="45" t="s">
        <v>89</v>
      </c>
      <c r="D4" s="45" t="s">
        <v>14</v>
      </c>
      <c r="E4" s="45" t="s">
        <v>90</v>
      </c>
      <c r="F4" s="45">
        <v>55</v>
      </c>
      <c r="G4" s="45">
        <v>55</v>
      </c>
      <c r="H4" s="46">
        <f t="shared" ref="H4:H8" si="0">G4/F4</f>
        <v>1</v>
      </c>
      <c r="I4" s="45" t="s">
        <v>93</v>
      </c>
    </row>
    <row r="5" spans="1:9" ht="24.95" customHeight="1" x14ac:dyDescent="0.15">
      <c r="A5" s="73"/>
      <c r="B5" s="73"/>
      <c r="C5" s="45" t="s">
        <v>94</v>
      </c>
      <c r="D5" s="45" t="s">
        <v>96</v>
      </c>
      <c r="E5" s="45" t="s">
        <v>95</v>
      </c>
      <c r="F5" s="58">
        <v>52</v>
      </c>
      <c r="G5" s="45">
        <v>52</v>
      </c>
      <c r="H5" s="46">
        <f t="shared" si="0"/>
        <v>1</v>
      </c>
      <c r="I5" s="45" t="s">
        <v>490</v>
      </c>
    </row>
    <row r="6" spans="1:9" s="60" customFormat="1" ht="24.95" customHeight="1" x14ac:dyDescent="0.15">
      <c r="A6" s="73"/>
      <c r="B6" s="73"/>
      <c r="C6" s="45" t="s">
        <v>491</v>
      </c>
      <c r="D6" s="45" t="s">
        <v>110</v>
      </c>
      <c r="E6" s="45" t="s">
        <v>95</v>
      </c>
      <c r="F6" s="58">
        <v>88</v>
      </c>
      <c r="G6" s="45">
        <v>79</v>
      </c>
      <c r="H6" s="46">
        <f t="shared" si="0"/>
        <v>0.89772727272727271</v>
      </c>
      <c r="I6" s="45" t="s">
        <v>46</v>
      </c>
    </row>
    <row r="7" spans="1:9" ht="24.95" customHeight="1" x14ac:dyDescent="0.15">
      <c r="A7" s="73"/>
      <c r="B7" s="73"/>
      <c r="C7" s="50" t="s">
        <v>250</v>
      </c>
      <c r="D7" s="50" t="s">
        <v>252</v>
      </c>
      <c r="E7" s="50" t="s">
        <v>251</v>
      </c>
      <c r="F7" s="59">
        <v>52</v>
      </c>
      <c r="G7" s="50">
        <v>51</v>
      </c>
      <c r="H7" s="51">
        <v>0.98076923076923095</v>
      </c>
      <c r="I7" s="50" t="s">
        <v>46</v>
      </c>
    </row>
    <row r="8" spans="1:9" ht="24.95" customHeight="1" x14ac:dyDescent="0.15">
      <c r="A8" s="73"/>
      <c r="B8" s="73"/>
      <c r="C8" s="45" t="s">
        <v>178</v>
      </c>
      <c r="D8" s="45" t="s">
        <v>180</v>
      </c>
      <c r="E8" s="45" t="s">
        <v>179</v>
      </c>
      <c r="F8" s="58">
        <v>48</v>
      </c>
      <c r="G8" s="45">
        <v>48</v>
      </c>
      <c r="H8" s="46">
        <f t="shared" si="0"/>
        <v>1</v>
      </c>
      <c r="I8" s="45" t="s">
        <v>492</v>
      </c>
    </row>
    <row r="9" spans="1:9" s="1" customFormat="1" ht="24.95" customHeight="1" x14ac:dyDescent="0.15">
      <c r="A9" s="73"/>
      <c r="B9" s="73"/>
      <c r="C9" s="47" t="s">
        <v>479</v>
      </c>
      <c r="D9" s="48">
        <v>5</v>
      </c>
      <c r="E9" s="48">
        <v>5</v>
      </c>
      <c r="F9" s="48">
        <f>SUM(F4:F8)</f>
        <v>295</v>
      </c>
      <c r="G9" s="48">
        <f>SUM(G4:G8)</f>
        <v>285</v>
      </c>
      <c r="H9" s="46">
        <f>G9/F9</f>
        <v>0.96610169491525422</v>
      </c>
      <c r="I9" s="64"/>
    </row>
    <row r="10" spans="1:9" ht="24.95" customHeight="1" x14ac:dyDescent="0.15">
      <c r="A10" s="74">
        <v>2</v>
      </c>
      <c r="B10" s="74" t="s">
        <v>493</v>
      </c>
      <c r="C10" s="50" t="s">
        <v>315</v>
      </c>
      <c r="D10" s="50" t="s">
        <v>317</v>
      </c>
      <c r="E10" s="50" t="s">
        <v>316</v>
      </c>
      <c r="F10" s="50" t="s">
        <v>314</v>
      </c>
      <c r="G10" s="50">
        <v>54</v>
      </c>
      <c r="H10" s="51">
        <f t="shared" ref="H10:H27" si="1">G10/F10</f>
        <v>0.9642857142857143</v>
      </c>
      <c r="I10" s="50" t="s">
        <v>46</v>
      </c>
    </row>
    <row r="11" spans="1:9" ht="24.95" customHeight="1" x14ac:dyDescent="0.15">
      <c r="A11" s="74"/>
      <c r="B11" s="74"/>
      <c r="C11" s="50" t="s">
        <v>320</v>
      </c>
      <c r="D11" s="50" t="s">
        <v>322</v>
      </c>
      <c r="E11" s="50" t="s">
        <v>321</v>
      </c>
      <c r="F11" s="50" t="s">
        <v>310</v>
      </c>
      <c r="G11" s="50">
        <v>54</v>
      </c>
      <c r="H11" s="51">
        <f t="shared" si="1"/>
        <v>0.93103448275862066</v>
      </c>
      <c r="I11" s="50" t="s">
        <v>46</v>
      </c>
    </row>
    <row r="12" spans="1:9" ht="24.95" customHeight="1" x14ac:dyDescent="0.15">
      <c r="A12" s="74"/>
      <c r="B12" s="74"/>
      <c r="C12" s="50" t="s">
        <v>329</v>
      </c>
      <c r="D12" s="50" t="s">
        <v>331</v>
      </c>
      <c r="E12" s="50" t="s">
        <v>330</v>
      </c>
      <c r="F12" s="50" t="s">
        <v>92</v>
      </c>
      <c r="G12" s="50">
        <v>46</v>
      </c>
      <c r="H12" s="51">
        <f t="shared" si="1"/>
        <v>0.83636363636363631</v>
      </c>
      <c r="I12" s="50" t="s">
        <v>46</v>
      </c>
    </row>
    <row r="13" spans="1:9" ht="24.95" customHeight="1" x14ac:dyDescent="0.15">
      <c r="A13" s="74"/>
      <c r="B13" s="74"/>
      <c r="C13" s="50" t="s">
        <v>333</v>
      </c>
      <c r="D13" s="50" t="s">
        <v>335</v>
      </c>
      <c r="E13" s="50" t="s">
        <v>334</v>
      </c>
      <c r="F13" s="50" t="s">
        <v>337</v>
      </c>
      <c r="G13" s="50">
        <v>62</v>
      </c>
      <c r="H13" s="51">
        <f t="shared" si="1"/>
        <v>0.96875</v>
      </c>
      <c r="I13" s="50" t="s">
        <v>46</v>
      </c>
    </row>
    <row r="14" spans="1:9" ht="24.95" customHeight="1" x14ac:dyDescent="0.15">
      <c r="A14" s="74"/>
      <c r="B14" s="74"/>
      <c r="C14" s="50" t="s">
        <v>338</v>
      </c>
      <c r="D14" s="50" t="s">
        <v>340</v>
      </c>
      <c r="E14" s="50" t="s">
        <v>339</v>
      </c>
      <c r="F14" s="59">
        <v>26</v>
      </c>
      <c r="G14" s="50">
        <v>24</v>
      </c>
      <c r="H14" s="51">
        <f t="shared" si="1"/>
        <v>0.92307692307692313</v>
      </c>
      <c r="I14" s="50" t="s">
        <v>46</v>
      </c>
    </row>
    <row r="15" spans="1:9" ht="24.95" customHeight="1" x14ac:dyDescent="0.15">
      <c r="A15" s="74"/>
      <c r="B15" s="74"/>
      <c r="C15" s="50" t="s">
        <v>343</v>
      </c>
      <c r="D15" s="50" t="s">
        <v>345</v>
      </c>
      <c r="E15" s="50" t="s">
        <v>344</v>
      </c>
      <c r="F15" s="59">
        <v>21</v>
      </c>
      <c r="G15" s="50">
        <v>21</v>
      </c>
      <c r="H15" s="51">
        <f t="shared" si="1"/>
        <v>1</v>
      </c>
      <c r="I15" s="50" t="s">
        <v>46</v>
      </c>
    </row>
    <row r="16" spans="1:9" ht="24.95" customHeight="1" x14ac:dyDescent="0.15">
      <c r="A16" s="74"/>
      <c r="B16" s="74"/>
      <c r="C16" s="50" t="s">
        <v>348</v>
      </c>
      <c r="D16" s="50" t="s">
        <v>350</v>
      </c>
      <c r="E16" s="50" t="s">
        <v>349</v>
      </c>
      <c r="F16" s="59">
        <v>22</v>
      </c>
      <c r="G16" s="50">
        <v>22</v>
      </c>
      <c r="H16" s="51">
        <f t="shared" si="1"/>
        <v>1</v>
      </c>
      <c r="I16" s="50" t="s">
        <v>46</v>
      </c>
    </row>
    <row r="17" spans="1:9" ht="24.95" customHeight="1" x14ac:dyDescent="0.15">
      <c r="A17" s="74"/>
      <c r="B17" s="74"/>
      <c r="C17" s="50" t="s">
        <v>353</v>
      </c>
      <c r="D17" s="50" t="s">
        <v>355</v>
      </c>
      <c r="E17" s="50" t="s">
        <v>354</v>
      </c>
      <c r="F17" s="59">
        <v>11</v>
      </c>
      <c r="G17" s="50">
        <v>11</v>
      </c>
      <c r="H17" s="51">
        <f t="shared" si="1"/>
        <v>1</v>
      </c>
      <c r="I17" s="50" t="s">
        <v>46</v>
      </c>
    </row>
    <row r="18" spans="1:9" s="1" customFormat="1" ht="24.95" customHeight="1" x14ac:dyDescent="0.15">
      <c r="A18" s="74"/>
      <c r="B18" s="74"/>
      <c r="C18" s="47" t="s">
        <v>479</v>
      </c>
      <c r="D18" s="47">
        <v>8</v>
      </c>
      <c r="E18" s="47">
        <v>8</v>
      </c>
      <c r="F18" s="47">
        <f>F10+F11+F12+F13+F14+F15+F16+F17</f>
        <v>313</v>
      </c>
      <c r="G18" s="47">
        <f>G10+G11+G12+G13+G14+G15+G16+G17</f>
        <v>294</v>
      </c>
      <c r="H18" s="52">
        <f t="shared" si="1"/>
        <v>0.93929712460063897</v>
      </c>
      <c r="I18" s="47"/>
    </row>
    <row r="19" spans="1:9" ht="24.95" customHeight="1" x14ac:dyDescent="0.15">
      <c r="A19" s="74">
        <v>3</v>
      </c>
      <c r="B19" s="74" t="s">
        <v>494</v>
      </c>
      <c r="C19" s="50" t="s">
        <v>221</v>
      </c>
      <c r="D19" s="50" t="s">
        <v>223</v>
      </c>
      <c r="E19" s="50" t="s">
        <v>222</v>
      </c>
      <c r="F19" s="59">
        <v>39</v>
      </c>
      <c r="G19" s="50">
        <v>39</v>
      </c>
      <c r="H19" s="52">
        <f t="shared" si="1"/>
        <v>1</v>
      </c>
      <c r="I19" s="50" t="s">
        <v>46</v>
      </c>
    </row>
    <row r="20" spans="1:9" ht="24.95" customHeight="1" x14ac:dyDescent="0.15">
      <c r="A20" s="74"/>
      <c r="B20" s="74"/>
      <c r="C20" s="50" t="s">
        <v>226</v>
      </c>
      <c r="D20" s="50" t="s">
        <v>228</v>
      </c>
      <c r="E20" s="50" t="s">
        <v>227</v>
      </c>
      <c r="F20" s="59">
        <v>60</v>
      </c>
      <c r="G20" s="50">
        <v>60</v>
      </c>
      <c r="H20" s="52">
        <f t="shared" si="1"/>
        <v>1</v>
      </c>
      <c r="I20" s="50" t="s">
        <v>46</v>
      </c>
    </row>
    <row r="21" spans="1:9" ht="24.95" customHeight="1" x14ac:dyDescent="0.15">
      <c r="A21" s="74"/>
      <c r="B21" s="74"/>
      <c r="C21" s="50" t="s">
        <v>236</v>
      </c>
      <c r="D21" s="50" t="s">
        <v>238</v>
      </c>
      <c r="E21" s="50" t="s">
        <v>237</v>
      </c>
      <c r="F21" s="59">
        <v>41</v>
      </c>
      <c r="G21" s="50">
        <v>36</v>
      </c>
      <c r="H21" s="52">
        <f t="shared" si="1"/>
        <v>0.87804878048780488</v>
      </c>
      <c r="I21" s="50" t="s">
        <v>495</v>
      </c>
    </row>
    <row r="22" spans="1:9" ht="24.95" customHeight="1" x14ac:dyDescent="0.15">
      <c r="A22" s="74"/>
      <c r="B22" s="74"/>
      <c r="C22" s="50" t="s">
        <v>280</v>
      </c>
      <c r="D22" s="50" t="s">
        <v>282</v>
      </c>
      <c r="E22" s="50" t="s">
        <v>281</v>
      </c>
      <c r="F22" s="59">
        <v>45</v>
      </c>
      <c r="G22" s="50">
        <v>45</v>
      </c>
      <c r="H22" s="52">
        <f t="shared" si="1"/>
        <v>1</v>
      </c>
      <c r="I22" s="50" t="s">
        <v>88</v>
      </c>
    </row>
    <row r="23" spans="1:9" ht="24.95" customHeight="1" x14ac:dyDescent="0.15">
      <c r="A23" s="74"/>
      <c r="B23" s="74"/>
      <c r="C23" s="50" t="s">
        <v>289</v>
      </c>
      <c r="D23" s="50" t="s">
        <v>228</v>
      </c>
      <c r="E23" s="50" t="s">
        <v>290</v>
      </c>
      <c r="F23" s="59">
        <v>44</v>
      </c>
      <c r="G23" s="50">
        <v>44</v>
      </c>
      <c r="H23" s="52">
        <f t="shared" si="1"/>
        <v>1</v>
      </c>
      <c r="I23" s="50" t="s">
        <v>88</v>
      </c>
    </row>
    <row r="24" spans="1:9" s="1" customFormat="1" ht="24.95" customHeight="1" x14ac:dyDescent="0.15">
      <c r="A24" s="74"/>
      <c r="B24" s="74"/>
      <c r="C24" s="47" t="s">
        <v>479</v>
      </c>
      <c r="D24" s="47">
        <v>5</v>
      </c>
      <c r="E24" s="47">
        <v>5</v>
      </c>
      <c r="F24" s="48">
        <f>F19+F20+F21+F22+F23</f>
        <v>229</v>
      </c>
      <c r="G24" s="47">
        <f>G19+G20+G21+G22+G23</f>
        <v>224</v>
      </c>
      <c r="H24" s="52">
        <f t="shared" si="1"/>
        <v>0.97816593886462877</v>
      </c>
      <c r="I24" s="47"/>
    </row>
    <row r="25" spans="1:9" ht="24.95" customHeight="1" x14ac:dyDescent="0.15">
      <c r="A25" s="74" t="s">
        <v>480</v>
      </c>
      <c r="B25" s="85" t="s">
        <v>496</v>
      </c>
      <c r="C25" s="50" t="s">
        <v>144</v>
      </c>
      <c r="D25" s="50" t="s">
        <v>146</v>
      </c>
      <c r="E25" s="50" t="s">
        <v>145</v>
      </c>
      <c r="F25" s="59">
        <v>70</v>
      </c>
      <c r="G25" s="50">
        <v>69</v>
      </c>
      <c r="H25" s="52">
        <f t="shared" si="1"/>
        <v>0.98571428571428577</v>
      </c>
      <c r="I25" s="50" t="s">
        <v>497</v>
      </c>
    </row>
    <row r="26" spans="1:9" ht="24.95" customHeight="1" x14ac:dyDescent="0.15">
      <c r="A26" s="74"/>
      <c r="B26" s="85"/>
      <c r="C26" s="50" t="s">
        <v>216</v>
      </c>
      <c r="D26" s="50" t="s">
        <v>218</v>
      </c>
      <c r="E26" s="50" t="s">
        <v>217</v>
      </c>
      <c r="F26" s="59">
        <v>57</v>
      </c>
      <c r="G26" s="50">
        <v>53</v>
      </c>
      <c r="H26" s="52">
        <f t="shared" si="1"/>
        <v>0.92982456140350878</v>
      </c>
      <c r="I26" s="50" t="s">
        <v>46</v>
      </c>
    </row>
    <row r="27" spans="1:9" s="1" customFormat="1" ht="24.95" customHeight="1" x14ac:dyDescent="0.15">
      <c r="A27" s="74"/>
      <c r="B27" s="85"/>
      <c r="C27" s="47" t="s">
        <v>479</v>
      </c>
      <c r="D27" s="47">
        <v>2</v>
      </c>
      <c r="E27" s="47">
        <v>2</v>
      </c>
      <c r="F27" s="47">
        <f>F25+F26</f>
        <v>127</v>
      </c>
      <c r="G27" s="47">
        <f>G25+G26</f>
        <v>122</v>
      </c>
      <c r="H27" s="52">
        <f t="shared" si="1"/>
        <v>0.96062992125984248</v>
      </c>
      <c r="I27" s="47"/>
    </row>
    <row r="28" spans="1:9" ht="24.95" customHeight="1" x14ac:dyDescent="0.15">
      <c r="A28" s="74" t="s">
        <v>481</v>
      </c>
      <c r="B28" s="84" t="s">
        <v>498</v>
      </c>
      <c r="C28" s="50" t="s">
        <v>231</v>
      </c>
      <c r="D28" s="50" t="s">
        <v>233</v>
      </c>
      <c r="E28" s="50" t="s">
        <v>232</v>
      </c>
      <c r="F28" s="59">
        <v>44</v>
      </c>
      <c r="G28" s="50">
        <v>42</v>
      </c>
      <c r="H28" s="51">
        <f t="shared" ref="H28:H62" si="2">G28/F28</f>
        <v>0.95454545454545459</v>
      </c>
      <c r="I28" s="50" t="s">
        <v>46</v>
      </c>
    </row>
    <row r="29" spans="1:9" s="1" customFormat="1" ht="24.95" customHeight="1" x14ac:dyDescent="0.15">
      <c r="A29" s="74"/>
      <c r="B29" s="84"/>
      <c r="C29" s="47" t="s">
        <v>479</v>
      </c>
      <c r="D29" s="47">
        <v>1</v>
      </c>
      <c r="E29" s="47">
        <v>1</v>
      </c>
      <c r="F29" s="47">
        <f>F28</f>
        <v>44</v>
      </c>
      <c r="G29" s="47">
        <f>G28</f>
        <v>42</v>
      </c>
      <c r="H29" s="52">
        <f t="shared" si="2"/>
        <v>0.95454545454545459</v>
      </c>
      <c r="I29" s="47"/>
    </row>
    <row r="30" spans="1:9" ht="24.95" customHeight="1" x14ac:dyDescent="0.15">
      <c r="A30" s="78">
        <v>6</v>
      </c>
      <c r="B30" s="78" t="s">
        <v>499</v>
      </c>
      <c r="C30" s="45" t="s">
        <v>12</v>
      </c>
      <c r="D30" s="45" t="s">
        <v>14</v>
      </c>
      <c r="E30" s="45" t="s">
        <v>13</v>
      </c>
      <c r="F30" s="58">
        <v>53</v>
      </c>
      <c r="G30" s="45">
        <v>53</v>
      </c>
      <c r="H30" s="46">
        <f>G30/F30</f>
        <v>1</v>
      </c>
      <c r="I30" s="45" t="s">
        <v>18</v>
      </c>
    </row>
    <row r="31" spans="1:9" ht="24.95" customHeight="1" x14ac:dyDescent="0.15">
      <c r="A31" s="79"/>
      <c r="B31" s="79"/>
      <c r="C31" s="45" t="s">
        <v>12</v>
      </c>
      <c r="D31" s="45" t="s">
        <v>21</v>
      </c>
      <c r="E31" s="45" t="s">
        <v>20</v>
      </c>
      <c r="F31" s="58">
        <v>32</v>
      </c>
      <c r="G31" s="45">
        <v>30</v>
      </c>
      <c r="H31" s="46">
        <f t="shared" ref="H31" si="3">G31/F31</f>
        <v>0.9375</v>
      </c>
      <c r="I31" s="45" t="s">
        <v>24</v>
      </c>
    </row>
    <row r="32" spans="1:9" ht="24.95" customHeight="1" x14ac:dyDescent="0.15">
      <c r="A32" s="79"/>
      <c r="B32" s="79"/>
      <c r="C32" s="50" t="s">
        <v>31</v>
      </c>
      <c r="D32" s="50" t="s">
        <v>33</v>
      </c>
      <c r="E32" s="50" t="s">
        <v>32</v>
      </c>
      <c r="F32" s="59">
        <v>59</v>
      </c>
      <c r="G32" s="50">
        <v>59</v>
      </c>
      <c r="H32" s="52">
        <f t="shared" si="2"/>
        <v>1</v>
      </c>
      <c r="I32" s="50"/>
    </row>
    <row r="33" spans="1:9" ht="24.95" customHeight="1" x14ac:dyDescent="0.15">
      <c r="A33" s="79"/>
      <c r="B33" s="79"/>
      <c r="C33" s="50" t="s">
        <v>36</v>
      </c>
      <c r="D33" s="50" t="s">
        <v>38</v>
      </c>
      <c r="E33" s="50" t="s">
        <v>37</v>
      </c>
      <c r="F33" s="50">
        <v>53</v>
      </c>
      <c r="G33" s="50">
        <v>50</v>
      </c>
      <c r="H33" s="52">
        <f t="shared" si="2"/>
        <v>0.94339622641509435</v>
      </c>
      <c r="I33" s="50" t="s">
        <v>40</v>
      </c>
    </row>
    <row r="34" spans="1:9" ht="24.95" customHeight="1" x14ac:dyDescent="0.15">
      <c r="A34" s="79"/>
      <c r="B34" s="79"/>
      <c r="C34" s="50" t="s">
        <v>41</v>
      </c>
      <c r="D34" s="50" t="s">
        <v>43</v>
      </c>
      <c r="E34" s="50" t="s">
        <v>42</v>
      </c>
      <c r="F34" s="59">
        <v>51</v>
      </c>
      <c r="G34" s="50">
        <v>49</v>
      </c>
      <c r="H34" s="52">
        <f t="shared" si="2"/>
        <v>0.96078431372549022</v>
      </c>
      <c r="I34" s="50" t="s">
        <v>46</v>
      </c>
    </row>
    <row r="35" spans="1:9" ht="24.95" customHeight="1" x14ac:dyDescent="0.15">
      <c r="A35" s="79"/>
      <c r="B35" s="79"/>
      <c r="C35" s="50" t="s">
        <v>55</v>
      </c>
      <c r="D35" s="50" t="s">
        <v>57</v>
      </c>
      <c r="E35" s="50" t="s">
        <v>56</v>
      </c>
      <c r="F35" s="59">
        <v>49</v>
      </c>
      <c r="G35" s="50">
        <v>45</v>
      </c>
      <c r="H35" s="52">
        <f t="shared" si="2"/>
        <v>0.91836734693877553</v>
      </c>
      <c r="I35" s="50" t="s">
        <v>46</v>
      </c>
    </row>
    <row r="36" spans="1:9" ht="24.95" customHeight="1" x14ac:dyDescent="0.15">
      <c r="A36" s="79"/>
      <c r="B36" s="79"/>
      <c r="C36" s="50" t="s">
        <v>60</v>
      </c>
      <c r="D36" s="50" t="s">
        <v>62</v>
      </c>
      <c r="E36" s="50" t="s">
        <v>61</v>
      </c>
      <c r="F36" s="59">
        <v>38</v>
      </c>
      <c r="G36" s="50">
        <v>35</v>
      </c>
      <c r="H36" s="52">
        <f t="shared" si="2"/>
        <v>0.92105263157894735</v>
      </c>
      <c r="I36" s="50" t="s">
        <v>46</v>
      </c>
    </row>
    <row r="37" spans="1:9" ht="24.95" customHeight="1" x14ac:dyDescent="0.15">
      <c r="A37" s="79"/>
      <c r="B37" s="79"/>
      <c r="C37" s="50" t="s">
        <v>65</v>
      </c>
      <c r="D37" s="50" t="s">
        <v>67</v>
      </c>
      <c r="E37" s="50" t="s">
        <v>66</v>
      </c>
      <c r="F37" s="59">
        <v>34</v>
      </c>
      <c r="G37" s="50">
        <v>33</v>
      </c>
      <c r="H37" s="52">
        <f t="shared" si="2"/>
        <v>0.97058823529411764</v>
      </c>
      <c r="I37" s="50" t="s">
        <v>70</v>
      </c>
    </row>
    <row r="38" spans="1:9" ht="24.95" customHeight="1" x14ac:dyDescent="0.15">
      <c r="A38" s="79"/>
      <c r="B38" s="79"/>
      <c r="C38" s="50" t="s">
        <v>71</v>
      </c>
      <c r="D38" s="50" t="s">
        <v>73</v>
      </c>
      <c r="E38" s="50" t="s">
        <v>72</v>
      </c>
      <c r="F38" s="50">
        <v>85</v>
      </c>
      <c r="G38" s="50">
        <v>81</v>
      </c>
      <c r="H38" s="52">
        <f t="shared" si="2"/>
        <v>0.95294117647058818</v>
      </c>
      <c r="I38" s="50" t="s">
        <v>46</v>
      </c>
    </row>
    <row r="39" spans="1:9" ht="24.95" customHeight="1" x14ac:dyDescent="0.15">
      <c r="A39" s="79"/>
      <c r="B39" s="79"/>
      <c r="C39" s="50" t="s">
        <v>75</v>
      </c>
      <c r="D39" s="50" t="s">
        <v>77</v>
      </c>
      <c r="E39" s="50" t="s">
        <v>76</v>
      </c>
      <c r="F39" s="59">
        <v>38</v>
      </c>
      <c r="G39" s="50">
        <v>37</v>
      </c>
      <c r="H39" s="52">
        <f t="shared" si="2"/>
        <v>0.97368421052631582</v>
      </c>
      <c r="I39" s="50" t="s">
        <v>46</v>
      </c>
    </row>
    <row r="40" spans="1:9" s="57" customFormat="1" ht="24.95" customHeight="1" x14ac:dyDescent="0.15">
      <c r="A40" s="79"/>
      <c r="B40" s="79"/>
      <c r="C40" s="50" t="s">
        <v>79</v>
      </c>
      <c r="D40" s="50" t="s">
        <v>81</v>
      </c>
      <c r="E40" s="50" t="s">
        <v>80</v>
      </c>
      <c r="F40" s="50">
        <v>51</v>
      </c>
      <c r="G40" s="50">
        <v>51</v>
      </c>
      <c r="H40" s="52">
        <f t="shared" si="2"/>
        <v>1</v>
      </c>
      <c r="I40" s="50" t="s">
        <v>46</v>
      </c>
    </row>
    <row r="41" spans="1:9" s="57" customFormat="1" ht="24.95" customHeight="1" x14ac:dyDescent="0.15">
      <c r="A41" s="79"/>
      <c r="B41" s="79"/>
      <c r="C41" s="50" t="s">
        <v>125</v>
      </c>
      <c r="D41" s="50" t="s">
        <v>127</v>
      </c>
      <c r="E41" s="50" t="s">
        <v>126</v>
      </c>
      <c r="F41" s="59">
        <v>55</v>
      </c>
      <c r="G41" s="50">
        <v>43</v>
      </c>
      <c r="H41" s="51">
        <v>0.78181818181818197</v>
      </c>
      <c r="I41" s="50" t="s">
        <v>129</v>
      </c>
    </row>
    <row r="42" spans="1:9" ht="24.95" customHeight="1" x14ac:dyDescent="0.15">
      <c r="A42" s="79"/>
      <c r="B42" s="79"/>
      <c r="C42" s="50" t="s">
        <v>83</v>
      </c>
      <c r="D42" s="50" t="s">
        <v>85</v>
      </c>
      <c r="E42" s="50" t="s">
        <v>84</v>
      </c>
      <c r="F42" s="59">
        <v>63</v>
      </c>
      <c r="G42" s="50">
        <v>61</v>
      </c>
      <c r="H42" s="52">
        <f t="shared" si="2"/>
        <v>0.96825396825396826</v>
      </c>
      <c r="I42" s="50" t="s">
        <v>88</v>
      </c>
    </row>
    <row r="43" spans="1:9" s="1" customFormat="1" ht="24.95" customHeight="1" x14ac:dyDescent="0.15">
      <c r="A43" s="80"/>
      <c r="B43" s="80"/>
      <c r="C43" s="47" t="s">
        <v>479</v>
      </c>
      <c r="D43" s="47">
        <v>13</v>
      </c>
      <c r="E43" s="47">
        <v>15</v>
      </c>
      <c r="F43" s="47">
        <f>F32+F33+F34+F35+F36+F37+F38+F39+F40+F42</f>
        <v>521</v>
      </c>
      <c r="G43" s="47">
        <f>G32+G33+G34+G35+G36+G37+G38+G39+G40+G42</f>
        <v>501</v>
      </c>
      <c r="H43" s="52">
        <f t="shared" si="2"/>
        <v>0.96161228406909793</v>
      </c>
      <c r="I43" s="47"/>
    </row>
    <row r="44" spans="1:9" ht="24.95" customHeight="1" x14ac:dyDescent="0.15">
      <c r="A44" s="74">
        <v>7</v>
      </c>
      <c r="B44" s="74" t="s">
        <v>482</v>
      </c>
      <c r="C44" s="50" t="s">
        <v>47</v>
      </c>
      <c r="D44" s="50" t="s">
        <v>21</v>
      </c>
      <c r="E44" s="50" t="s">
        <v>48</v>
      </c>
      <c r="F44" s="59">
        <v>85</v>
      </c>
      <c r="G44" s="50">
        <v>85</v>
      </c>
      <c r="H44" s="52">
        <f t="shared" si="2"/>
        <v>1</v>
      </c>
      <c r="I44" s="50" t="s">
        <v>46</v>
      </c>
    </row>
    <row r="45" spans="1:9" ht="24.95" customHeight="1" x14ac:dyDescent="0.15">
      <c r="A45" s="74"/>
      <c r="B45" s="74"/>
      <c r="C45" s="50" t="s">
        <v>52</v>
      </c>
      <c r="D45" s="50" t="s">
        <v>21</v>
      </c>
      <c r="E45" s="50" t="s">
        <v>13</v>
      </c>
      <c r="F45" s="59">
        <v>83</v>
      </c>
      <c r="G45" s="50">
        <v>77</v>
      </c>
      <c r="H45" s="52">
        <f t="shared" si="2"/>
        <v>0.92771084337349397</v>
      </c>
      <c r="I45" s="50" t="s">
        <v>46</v>
      </c>
    </row>
    <row r="46" spans="1:9" ht="24.95" customHeight="1" x14ac:dyDescent="0.15">
      <c r="A46" s="74"/>
      <c r="B46" s="74"/>
      <c r="C46" s="50" t="s">
        <v>100</v>
      </c>
      <c r="D46" s="50" t="s">
        <v>102</v>
      </c>
      <c r="E46" s="50" t="s">
        <v>101</v>
      </c>
      <c r="F46" s="59">
        <v>80</v>
      </c>
      <c r="G46" s="50">
        <v>75</v>
      </c>
      <c r="H46" s="52">
        <f t="shared" si="2"/>
        <v>0.9375</v>
      </c>
      <c r="I46" s="50" t="s">
        <v>46</v>
      </c>
    </row>
    <row r="47" spans="1:9" ht="24.95" customHeight="1" x14ac:dyDescent="0.15">
      <c r="A47" s="74"/>
      <c r="B47" s="74"/>
      <c r="C47" s="50" t="s">
        <v>105</v>
      </c>
      <c r="D47" s="50" t="s">
        <v>102</v>
      </c>
      <c r="E47" s="50" t="s">
        <v>106</v>
      </c>
      <c r="F47" s="59">
        <v>80</v>
      </c>
      <c r="G47" s="50">
        <v>76</v>
      </c>
      <c r="H47" s="52">
        <f t="shared" si="2"/>
        <v>0.95</v>
      </c>
      <c r="I47" s="50" t="s">
        <v>46</v>
      </c>
    </row>
    <row r="48" spans="1:9" ht="24.95" customHeight="1" x14ac:dyDescent="0.15">
      <c r="A48" s="74"/>
      <c r="B48" s="74"/>
      <c r="C48" s="50" t="s">
        <v>130</v>
      </c>
      <c r="D48" s="50" t="s">
        <v>132</v>
      </c>
      <c r="E48" s="50" t="s">
        <v>131</v>
      </c>
      <c r="F48" s="59">
        <v>90</v>
      </c>
      <c r="G48" s="50">
        <v>89</v>
      </c>
      <c r="H48" s="52">
        <f t="shared" si="2"/>
        <v>0.98888888888888893</v>
      </c>
      <c r="I48" s="50" t="s">
        <v>46</v>
      </c>
    </row>
    <row r="49" spans="1:9" ht="24.95" customHeight="1" x14ac:dyDescent="0.15">
      <c r="A49" s="74"/>
      <c r="B49" s="74"/>
      <c r="C49" s="50" t="s">
        <v>135</v>
      </c>
      <c r="D49" s="50" t="s">
        <v>132</v>
      </c>
      <c r="E49" s="50" t="s">
        <v>136</v>
      </c>
      <c r="F49" s="59">
        <v>107</v>
      </c>
      <c r="G49" s="50">
        <v>101</v>
      </c>
      <c r="H49" s="52">
        <f t="shared" si="2"/>
        <v>0.94392523364485981</v>
      </c>
      <c r="I49" s="50" t="s">
        <v>46</v>
      </c>
    </row>
    <row r="50" spans="1:9" ht="24.95" customHeight="1" x14ac:dyDescent="0.15">
      <c r="A50" s="74"/>
      <c r="B50" s="74"/>
      <c r="C50" s="50" t="s">
        <v>150</v>
      </c>
      <c r="D50" s="50" t="s">
        <v>152</v>
      </c>
      <c r="E50" s="50" t="s">
        <v>151</v>
      </c>
      <c r="F50" s="59">
        <v>95</v>
      </c>
      <c r="G50" s="50">
        <v>95</v>
      </c>
      <c r="H50" s="52">
        <f t="shared" si="2"/>
        <v>1</v>
      </c>
      <c r="I50" s="50" t="s">
        <v>46</v>
      </c>
    </row>
    <row r="51" spans="1:9" ht="24.95" customHeight="1" x14ac:dyDescent="0.15">
      <c r="A51" s="74"/>
      <c r="B51" s="74"/>
      <c r="C51" s="50" t="s">
        <v>182</v>
      </c>
      <c r="D51" s="50" t="s">
        <v>184</v>
      </c>
      <c r="E51" s="50" t="s">
        <v>183</v>
      </c>
      <c r="F51" s="59">
        <v>54</v>
      </c>
      <c r="G51" s="50">
        <v>51</v>
      </c>
      <c r="H51" s="52">
        <f t="shared" si="2"/>
        <v>0.94444444444444442</v>
      </c>
      <c r="I51" s="50" t="s">
        <v>46</v>
      </c>
    </row>
    <row r="52" spans="1:9" ht="24.95" customHeight="1" x14ac:dyDescent="0.15">
      <c r="A52" s="74"/>
      <c r="B52" s="74"/>
      <c r="C52" s="50" t="s">
        <v>187</v>
      </c>
      <c r="D52" s="50" t="s">
        <v>189</v>
      </c>
      <c r="E52" s="50" t="s">
        <v>188</v>
      </c>
      <c r="F52" s="59">
        <v>49</v>
      </c>
      <c r="G52" s="50">
        <v>49</v>
      </c>
      <c r="H52" s="52">
        <f t="shared" si="2"/>
        <v>1</v>
      </c>
      <c r="I52" s="50" t="s">
        <v>46</v>
      </c>
    </row>
    <row r="53" spans="1:9" ht="24.95" customHeight="1" x14ac:dyDescent="0.15">
      <c r="A53" s="74"/>
      <c r="B53" s="74"/>
      <c r="C53" s="50" t="s">
        <v>254</v>
      </c>
      <c r="D53" s="50" t="s">
        <v>256</v>
      </c>
      <c r="E53" s="50" t="s">
        <v>255</v>
      </c>
      <c r="F53" s="59">
        <v>43</v>
      </c>
      <c r="G53" s="50">
        <v>43</v>
      </c>
      <c r="H53" s="52">
        <f t="shared" si="2"/>
        <v>1</v>
      </c>
      <c r="I53" s="50" t="s">
        <v>46</v>
      </c>
    </row>
    <row r="54" spans="1:9" ht="24.95" customHeight="1" x14ac:dyDescent="0.15">
      <c r="A54" s="74"/>
      <c r="B54" s="74"/>
      <c r="C54" s="50" t="s">
        <v>277</v>
      </c>
      <c r="D54" s="50" t="s">
        <v>132</v>
      </c>
      <c r="E54" s="50" t="s">
        <v>278</v>
      </c>
      <c r="F54" s="59">
        <v>47</v>
      </c>
      <c r="G54" s="50">
        <v>47</v>
      </c>
      <c r="H54" s="52">
        <f t="shared" si="2"/>
        <v>1</v>
      </c>
      <c r="I54" s="50" t="s">
        <v>88</v>
      </c>
    </row>
    <row r="55" spans="1:9" ht="24.95" customHeight="1" x14ac:dyDescent="0.15">
      <c r="A55" s="74"/>
      <c r="B55" s="74"/>
      <c r="C55" s="50" t="s">
        <v>285</v>
      </c>
      <c r="D55" s="50" t="s">
        <v>132</v>
      </c>
      <c r="E55" s="50" t="s">
        <v>286</v>
      </c>
      <c r="F55" s="59">
        <v>108</v>
      </c>
      <c r="G55" s="50">
        <v>108</v>
      </c>
      <c r="H55" s="52">
        <f t="shared" si="2"/>
        <v>1</v>
      </c>
      <c r="I55" s="50" t="s">
        <v>88</v>
      </c>
    </row>
    <row r="56" spans="1:9" ht="24.95" customHeight="1" x14ac:dyDescent="0.15">
      <c r="A56" s="74"/>
      <c r="B56" s="74"/>
      <c r="C56" s="50" t="s">
        <v>292</v>
      </c>
      <c r="D56" s="50" t="s">
        <v>294</v>
      </c>
      <c r="E56" s="50" t="s">
        <v>293</v>
      </c>
      <c r="F56" s="59">
        <v>53</v>
      </c>
      <c r="G56" s="50">
        <v>50</v>
      </c>
      <c r="H56" s="52">
        <f t="shared" si="2"/>
        <v>0.94339622641509435</v>
      </c>
      <c r="I56" s="50" t="s">
        <v>88</v>
      </c>
    </row>
    <row r="57" spans="1:9" ht="24.95" customHeight="1" x14ac:dyDescent="0.15">
      <c r="A57" s="74"/>
      <c r="B57" s="74"/>
      <c r="C57" s="50" t="s">
        <v>301</v>
      </c>
      <c r="D57" s="50" t="s">
        <v>303</v>
      </c>
      <c r="E57" s="50" t="s">
        <v>302</v>
      </c>
      <c r="F57" s="59">
        <v>40</v>
      </c>
      <c r="G57" s="50">
        <v>40</v>
      </c>
      <c r="H57" s="52">
        <f t="shared" si="2"/>
        <v>1</v>
      </c>
      <c r="I57" s="50" t="s">
        <v>88</v>
      </c>
    </row>
    <row r="58" spans="1:9" ht="24.95" customHeight="1" x14ac:dyDescent="0.15">
      <c r="A58" s="74"/>
      <c r="B58" s="74"/>
      <c r="C58" s="50" t="s">
        <v>306</v>
      </c>
      <c r="D58" s="50" t="s">
        <v>308</v>
      </c>
      <c r="E58" s="50" t="s">
        <v>307</v>
      </c>
      <c r="F58" s="59">
        <v>58</v>
      </c>
      <c r="G58" s="50">
        <v>58</v>
      </c>
      <c r="H58" s="52">
        <f t="shared" si="2"/>
        <v>1</v>
      </c>
      <c r="I58" s="50" t="s">
        <v>88</v>
      </c>
    </row>
    <row r="59" spans="1:9" ht="24.95" customHeight="1" x14ac:dyDescent="0.15">
      <c r="A59" s="74"/>
      <c r="B59" s="74"/>
      <c r="C59" s="50" t="s">
        <v>311</v>
      </c>
      <c r="D59" s="50" t="s">
        <v>184</v>
      </c>
      <c r="E59" s="50" t="s">
        <v>312</v>
      </c>
      <c r="F59" s="59">
        <v>56</v>
      </c>
      <c r="G59" s="50">
        <v>56</v>
      </c>
      <c r="H59" s="52">
        <f t="shared" si="2"/>
        <v>1</v>
      </c>
      <c r="I59" s="50" t="s">
        <v>46</v>
      </c>
    </row>
    <row r="60" spans="1:9" ht="24.95" customHeight="1" x14ac:dyDescent="0.15">
      <c r="A60" s="74"/>
      <c r="B60" s="74"/>
      <c r="C60" s="50" t="s">
        <v>404</v>
      </c>
      <c r="D60" s="50" t="s">
        <v>21</v>
      </c>
      <c r="E60" s="50" t="s">
        <v>405</v>
      </c>
      <c r="F60" s="59">
        <v>106</v>
      </c>
      <c r="G60" s="50">
        <v>106</v>
      </c>
      <c r="H60" s="52">
        <f t="shared" si="2"/>
        <v>1</v>
      </c>
      <c r="I60" s="50" t="s">
        <v>88</v>
      </c>
    </row>
    <row r="61" spans="1:9" ht="24.95" customHeight="1" x14ac:dyDescent="0.15">
      <c r="A61" s="74"/>
      <c r="B61" s="74"/>
      <c r="C61" s="50" t="s">
        <v>413</v>
      </c>
      <c r="D61" s="50" t="s">
        <v>415</v>
      </c>
      <c r="E61" s="50" t="s">
        <v>414</v>
      </c>
      <c r="F61" s="59">
        <v>44</v>
      </c>
      <c r="G61" s="50">
        <v>44</v>
      </c>
      <c r="H61" s="52">
        <f t="shared" si="2"/>
        <v>1</v>
      </c>
      <c r="I61" s="50" t="s">
        <v>88</v>
      </c>
    </row>
    <row r="62" spans="1:9" s="1" customFormat="1" ht="24.95" customHeight="1" x14ac:dyDescent="0.15">
      <c r="A62" s="74"/>
      <c r="B62" s="74"/>
      <c r="C62" s="47" t="s">
        <v>479</v>
      </c>
      <c r="D62" s="47">
        <v>18</v>
      </c>
      <c r="E62" s="47">
        <v>27</v>
      </c>
      <c r="F62" s="47">
        <f>F44+F45+F46+F47+F48+F49+F50+F51+F52+F53+F54+F55+F56+F57+F58+F59+F60+F61</f>
        <v>1278</v>
      </c>
      <c r="G62" s="47">
        <f>G44+G45+G46+G47+G48+G49+G50+G51+G52+G53+G54+G55+G56+G57+G58+G59+G60+G61</f>
        <v>1250</v>
      </c>
      <c r="H62" s="52">
        <f t="shared" si="2"/>
        <v>0.97809076682316121</v>
      </c>
      <c r="I62" s="47"/>
    </row>
    <row r="63" spans="1:9" ht="24.95" customHeight="1" x14ac:dyDescent="0.15">
      <c r="A63" s="74" t="s">
        <v>483</v>
      </c>
      <c r="B63" s="84" t="s">
        <v>170</v>
      </c>
      <c r="C63" s="50" t="s">
        <v>166</v>
      </c>
      <c r="D63" s="50" t="s">
        <v>168</v>
      </c>
      <c r="E63" s="50" t="s">
        <v>167</v>
      </c>
      <c r="F63" s="59">
        <v>27</v>
      </c>
      <c r="G63" s="50">
        <v>27</v>
      </c>
      <c r="H63" s="51">
        <v>1</v>
      </c>
      <c r="I63" s="50" t="s">
        <v>46</v>
      </c>
    </row>
    <row r="64" spans="1:9" ht="24.95" customHeight="1" x14ac:dyDescent="0.15">
      <c r="A64" s="74"/>
      <c r="B64" s="84"/>
      <c r="C64" s="50" t="s">
        <v>195</v>
      </c>
      <c r="D64" s="50" t="s">
        <v>197</v>
      </c>
      <c r="E64" s="50" t="s">
        <v>196</v>
      </c>
      <c r="F64" s="59">
        <v>87</v>
      </c>
      <c r="G64" s="50">
        <v>87</v>
      </c>
      <c r="H64" s="51">
        <v>1</v>
      </c>
      <c r="I64" s="50" t="s">
        <v>46</v>
      </c>
    </row>
    <row r="65" spans="1:9" ht="24.95" customHeight="1" x14ac:dyDescent="0.15">
      <c r="A65" s="74"/>
      <c r="B65" s="84"/>
      <c r="C65" s="47" t="s">
        <v>479</v>
      </c>
      <c r="D65" s="47">
        <v>2</v>
      </c>
      <c r="E65" s="47">
        <v>3</v>
      </c>
      <c r="F65" s="47">
        <f>F63+F64</f>
        <v>114</v>
      </c>
      <c r="G65" s="47">
        <f>G63+G64</f>
        <v>114</v>
      </c>
      <c r="H65" s="52">
        <f>G65/F65</f>
        <v>1</v>
      </c>
      <c r="I65" s="47"/>
    </row>
    <row r="66" spans="1:9" ht="24.95" customHeight="1" x14ac:dyDescent="0.15">
      <c r="A66" s="74">
        <v>9</v>
      </c>
      <c r="B66" s="74" t="s">
        <v>123</v>
      </c>
      <c r="C66" s="50" t="s">
        <v>119</v>
      </c>
      <c r="D66" s="50" t="s">
        <v>121</v>
      </c>
      <c r="E66" s="50" t="s">
        <v>120</v>
      </c>
      <c r="F66" s="59">
        <v>48</v>
      </c>
      <c r="G66" s="50">
        <v>47</v>
      </c>
      <c r="H66" s="52">
        <f t="shared" ref="H66:H69" si="4">G66/F66</f>
        <v>0.97916666666666663</v>
      </c>
      <c r="I66" s="50" t="s">
        <v>46</v>
      </c>
    </row>
    <row r="67" spans="1:9" ht="24.95" customHeight="1" x14ac:dyDescent="0.15">
      <c r="A67" s="74"/>
      <c r="B67" s="74"/>
      <c r="C67" s="50" t="s">
        <v>296</v>
      </c>
      <c r="D67" s="50" t="s">
        <v>298</v>
      </c>
      <c r="E67" s="50" t="s">
        <v>297</v>
      </c>
      <c r="F67" s="59">
        <v>39</v>
      </c>
      <c r="G67" s="50">
        <v>37</v>
      </c>
      <c r="H67" s="52">
        <f t="shared" si="4"/>
        <v>0.94871794871794868</v>
      </c>
      <c r="I67" s="66" t="s">
        <v>500</v>
      </c>
    </row>
    <row r="68" spans="1:9" ht="24.95" customHeight="1" x14ac:dyDescent="0.15">
      <c r="A68" s="74"/>
      <c r="B68" s="74"/>
      <c r="C68" s="50" t="s">
        <v>417</v>
      </c>
      <c r="D68" s="50" t="s">
        <v>419</v>
      </c>
      <c r="E68" s="50" t="s">
        <v>418</v>
      </c>
      <c r="F68" s="59">
        <v>45</v>
      </c>
      <c r="G68" s="50">
        <v>45</v>
      </c>
      <c r="H68" s="52">
        <f t="shared" si="4"/>
        <v>1</v>
      </c>
      <c r="I68" s="50" t="s">
        <v>88</v>
      </c>
    </row>
    <row r="69" spans="1:9" ht="24.95" customHeight="1" x14ac:dyDescent="0.15">
      <c r="A69" s="74"/>
      <c r="B69" s="74"/>
      <c r="C69" s="47" t="s">
        <v>479</v>
      </c>
      <c r="D69" s="47">
        <v>3</v>
      </c>
      <c r="E69" s="47">
        <v>3</v>
      </c>
      <c r="F69" s="48">
        <f>F66+F67+F68</f>
        <v>132</v>
      </c>
      <c r="G69" s="47">
        <f>G66+G67+G68</f>
        <v>129</v>
      </c>
      <c r="H69" s="52">
        <f t="shared" si="4"/>
        <v>0.97727272727272729</v>
      </c>
      <c r="I69" s="47"/>
    </row>
    <row r="70" spans="1:9" ht="24.95" customHeight="1" x14ac:dyDescent="0.15">
      <c r="A70" s="74">
        <v>10</v>
      </c>
      <c r="B70" s="85" t="s">
        <v>164</v>
      </c>
      <c r="C70" s="50" t="s">
        <v>160</v>
      </c>
      <c r="D70" s="50" t="s">
        <v>162</v>
      </c>
      <c r="E70" s="50" t="s">
        <v>161</v>
      </c>
      <c r="F70" s="59">
        <v>47</v>
      </c>
      <c r="G70" s="50">
        <v>47</v>
      </c>
      <c r="H70" s="49">
        <f t="shared" ref="H70:H73" si="5">G70/F70</f>
        <v>1</v>
      </c>
      <c r="I70" s="50" t="s">
        <v>46</v>
      </c>
    </row>
    <row r="71" spans="1:9" ht="24.95" customHeight="1" x14ac:dyDescent="0.15">
      <c r="A71" s="74"/>
      <c r="B71" s="85"/>
      <c r="C71" s="50" t="s">
        <v>200</v>
      </c>
      <c r="D71" s="50" t="s">
        <v>202</v>
      </c>
      <c r="E71" s="50" t="s">
        <v>201</v>
      </c>
      <c r="F71" s="50">
        <v>51</v>
      </c>
      <c r="G71" s="50">
        <v>49</v>
      </c>
      <c r="H71" s="49">
        <f t="shared" si="5"/>
        <v>0.96078431372549022</v>
      </c>
      <c r="I71" s="50" t="s">
        <v>46</v>
      </c>
    </row>
    <row r="72" spans="1:9" ht="24.95" customHeight="1" x14ac:dyDescent="0.15">
      <c r="A72" s="74"/>
      <c r="B72" s="85"/>
      <c r="C72" s="50" t="s">
        <v>243</v>
      </c>
      <c r="D72" s="50" t="s">
        <v>245</v>
      </c>
      <c r="E72" s="50" t="s">
        <v>244</v>
      </c>
      <c r="F72" s="50">
        <v>51</v>
      </c>
      <c r="G72" s="50">
        <v>49</v>
      </c>
      <c r="H72" s="49">
        <f t="shared" si="5"/>
        <v>0.96078431372549022</v>
      </c>
      <c r="I72" s="66" t="s">
        <v>501</v>
      </c>
    </row>
    <row r="73" spans="1:9" ht="24.95" customHeight="1" x14ac:dyDescent="0.15">
      <c r="A73" s="74"/>
      <c r="B73" s="85"/>
      <c r="C73" s="47" t="s">
        <v>479</v>
      </c>
      <c r="D73" s="47">
        <v>3</v>
      </c>
      <c r="E73" s="47">
        <v>3</v>
      </c>
      <c r="F73" s="48">
        <f>F70+F71+F72</f>
        <v>149</v>
      </c>
      <c r="G73" s="47">
        <f>G70+G71+G72</f>
        <v>145</v>
      </c>
      <c r="H73" s="49">
        <f t="shared" si="5"/>
        <v>0.97315436241610742</v>
      </c>
      <c r="I73" s="47"/>
    </row>
    <row r="74" spans="1:9" ht="24.95" customHeight="1" x14ac:dyDescent="0.15">
      <c r="A74" s="74">
        <v>11</v>
      </c>
      <c r="B74" s="85" t="s">
        <v>117</v>
      </c>
      <c r="C74" s="50" t="s">
        <v>113</v>
      </c>
      <c r="D74" s="50" t="s">
        <v>115</v>
      </c>
      <c r="E74" s="50" t="s">
        <v>114</v>
      </c>
      <c r="F74" s="59">
        <v>65</v>
      </c>
      <c r="G74" s="50">
        <v>65</v>
      </c>
      <c r="H74" s="51">
        <f>G74/F74</f>
        <v>1</v>
      </c>
      <c r="I74" s="50" t="s">
        <v>502</v>
      </c>
    </row>
    <row r="75" spans="1:9" ht="24.95" customHeight="1" x14ac:dyDescent="0.15">
      <c r="A75" s="74"/>
      <c r="B75" s="85"/>
      <c r="C75" s="47" t="s">
        <v>479</v>
      </c>
      <c r="D75" s="47">
        <v>1</v>
      </c>
      <c r="E75" s="47">
        <v>1</v>
      </c>
      <c r="F75" s="48">
        <f>F74</f>
        <v>65</v>
      </c>
      <c r="G75" s="47">
        <f>G74</f>
        <v>65</v>
      </c>
      <c r="H75" s="49">
        <f>G75/F75</f>
        <v>1</v>
      </c>
      <c r="I75" s="50"/>
    </row>
    <row r="76" spans="1:9" ht="24.95" customHeight="1" x14ac:dyDescent="0.15">
      <c r="A76" s="74">
        <v>12</v>
      </c>
      <c r="B76" s="74" t="s">
        <v>176</v>
      </c>
      <c r="C76" s="50" t="s">
        <v>172</v>
      </c>
      <c r="D76" s="50" t="s">
        <v>174</v>
      </c>
      <c r="E76" s="50" t="s">
        <v>173</v>
      </c>
      <c r="F76" s="50" t="s">
        <v>177</v>
      </c>
      <c r="G76" s="50">
        <v>65</v>
      </c>
      <c r="H76" s="49">
        <f t="shared" ref="H76:H89" si="6">G76/F76</f>
        <v>0.97014925373134331</v>
      </c>
      <c r="I76" s="50" t="s">
        <v>46</v>
      </c>
    </row>
    <row r="77" spans="1:9" ht="24.95" customHeight="1" x14ac:dyDescent="0.15">
      <c r="A77" s="74"/>
      <c r="B77" s="74"/>
      <c r="C77" s="50" t="s">
        <v>247</v>
      </c>
      <c r="D77" s="50" t="s">
        <v>174</v>
      </c>
      <c r="E77" s="50" t="s">
        <v>248</v>
      </c>
      <c r="F77" s="50" t="s">
        <v>118</v>
      </c>
      <c r="G77" s="50">
        <v>57</v>
      </c>
      <c r="H77" s="49">
        <f t="shared" si="6"/>
        <v>0.87692307692307692</v>
      </c>
      <c r="I77" s="50" t="s">
        <v>46</v>
      </c>
    </row>
    <row r="78" spans="1:9" ht="24.95" customHeight="1" x14ac:dyDescent="0.15">
      <c r="A78" s="74"/>
      <c r="B78" s="74"/>
      <c r="C78" s="50" t="s">
        <v>402</v>
      </c>
      <c r="D78" s="50" t="s">
        <v>174</v>
      </c>
      <c r="E78" s="50" t="s">
        <v>248</v>
      </c>
      <c r="F78" s="50" t="s">
        <v>118</v>
      </c>
      <c r="G78" s="50">
        <v>54</v>
      </c>
      <c r="H78" s="49">
        <f t="shared" si="6"/>
        <v>0.83076923076923082</v>
      </c>
      <c r="I78" s="50" t="s">
        <v>88</v>
      </c>
    </row>
    <row r="79" spans="1:9" ht="24.95" customHeight="1" x14ac:dyDescent="0.15">
      <c r="A79" s="74"/>
      <c r="B79" s="74"/>
      <c r="C79" s="50" t="s">
        <v>421</v>
      </c>
      <c r="D79" s="50" t="s">
        <v>423</v>
      </c>
      <c r="E79" s="50" t="s">
        <v>422</v>
      </c>
      <c r="F79" s="50">
        <v>28</v>
      </c>
      <c r="G79" s="50">
        <v>25</v>
      </c>
      <c r="H79" s="49">
        <f t="shared" si="6"/>
        <v>0.8928571428571429</v>
      </c>
      <c r="I79" s="50" t="s">
        <v>88</v>
      </c>
    </row>
    <row r="80" spans="1:9" ht="24.95" customHeight="1" x14ac:dyDescent="0.15">
      <c r="A80" s="74"/>
      <c r="B80" s="74"/>
      <c r="C80" s="50" t="s">
        <v>426</v>
      </c>
      <c r="D80" s="50" t="s">
        <v>428</v>
      </c>
      <c r="E80" s="50" t="s">
        <v>427</v>
      </c>
      <c r="F80" s="50" t="s">
        <v>430</v>
      </c>
      <c r="G80" s="50">
        <v>26</v>
      </c>
      <c r="H80" s="49">
        <f t="shared" si="6"/>
        <v>0.8666666666666667</v>
      </c>
      <c r="I80" s="50" t="s">
        <v>88</v>
      </c>
    </row>
    <row r="81" spans="1:9" ht="24.95" customHeight="1" x14ac:dyDescent="0.15">
      <c r="A81" s="74"/>
      <c r="B81" s="74"/>
      <c r="C81" s="50" t="s">
        <v>431</v>
      </c>
      <c r="D81" s="50" t="s">
        <v>433</v>
      </c>
      <c r="E81" s="50" t="s">
        <v>432</v>
      </c>
      <c r="F81" s="50" t="s">
        <v>171</v>
      </c>
      <c r="G81" s="50">
        <v>26</v>
      </c>
      <c r="H81" s="49">
        <f t="shared" si="6"/>
        <v>0.96296296296296291</v>
      </c>
      <c r="I81" s="50" t="s">
        <v>88</v>
      </c>
    </row>
    <row r="82" spans="1:9" ht="24.95" customHeight="1" x14ac:dyDescent="0.15">
      <c r="A82" s="74"/>
      <c r="B82" s="74"/>
      <c r="C82" s="50" t="s">
        <v>435</v>
      </c>
      <c r="D82" s="50" t="s">
        <v>437</v>
      </c>
      <c r="E82" s="50" t="s">
        <v>436</v>
      </c>
      <c r="F82" s="50">
        <v>28</v>
      </c>
      <c r="G82" s="50">
        <v>28</v>
      </c>
      <c r="H82" s="49">
        <f t="shared" si="6"/>
        <v>1</v>
      </c>
      <c r="I82" s="50" t="s">
        <v>88</v>
      </c>
    </row>
    <row r="83" spans="1:9" ht="24.95" customHeight="1" x14ac:dyDescent="0.15">
      <c r="A83" s="74"/>
      <c r="B83" s="74"/>
      <c r="C83" s="50" t="s">
        <v>439</v>
      </c>
      <c r="D83" s="50" t="s">
        <v>441</v>
      </c>
      <c r="E83" s="50" t="s">
        <v>440</v>
      </c>
      <c r="F83" s="50" t="s">
        <v>443</v>
      </c>
      <c r="G83" s="50">
        <v>25</v>
      </c>
      <c r="H83" s="49">
        <f t="shared" si="6"/>
        <v>0.75757575757575757</v>
      </c>
      <c r="I83" s="50" t="s">
        <v>88</v>
      </c>
    </row>
    <row r="84" spans="1:9" ht="24.95" customHeight="1" x14ac:dyDescent="0.15">
      <c r="A84" s="74"/>
      <c r="B84" s="74"/>
      <c r="C84" s="50" t="s">
        <v>444</v>
      </c>
      <c r="D84" s="50" t="s">
        <v>446</v>
      </c>
      <c r="E84" s="50" t="s">
        <v>445</v>
      </c>
      <c r="F84" s="50">
        <v>23</v>
      </c>
      <c r="G84" s="50">
        <v>23</v>
      </c>
      <c r="H84" s="49">
        <f t="shared" si="6"/>
        <v>1</v>
      </c>
      <c r="I84" s="50" t="s">
        <v>88</v>
      </c>
    </row>
    <row r="85" spans="1:9" ht="24.95" customHeight="1" x14ac:dyDescent="0.15">
      <c r="A85" s="74"/>
      <c r="B85" s="74"/>
      <c r="C85" s="50" t="s">
        <v>449</v>
      </c>
      <c r="D85" s="50" t="s">
        <v>451</v>
      </c>
      <c r="E85" s="50" t="s">
        <v>450</v>
      </c>
      <c r="F85" s="50">
        <v>28</v>
      </c>
      <c r="G85" s="50">
        <v>28</v>
      </c>
      <c r="H85" s="49">
        <f t="shared" si="6"/>
        <v>1</v>
      </c>
      <c r="I85" s="50" t="s">
        <v>503</v>
      </c>
    </row>
    <row r="86" spans="1:9" ht="24.95" customHeight="1" x14ac:dyDescent="0.15">
      <c r="A86" s="74"/>
      <c r="B86" s="74"/>
      <c r="C86" s="50" t="s">
        <v>454</v>
      </c>
      <c r="D86" s="50" t="s">
        <v>456</v>
      </c>
      <c r="E86" s="50" t="s">
        <v>455</v>
      </c>
      <c r="F86" s="50" t="s">
        <v>23</v>
      </c>
      <c r="G86" s="50">
        <v>32</v>
      </c>
      <c r="H86" s="49">
        <f t="shared" si="6"/>
        <v>1</v>
      </c>
      <c r="I86" s="50" t="s">
        <v>88</v>
      </c>
    </row>
    <row r="87" spans="1:9" ht="24.95" customHeight="1" x14ac:dyDescent="0.15">
      <c r="A87" s="74"/>
      <c r="B87" s="74"/>
      <c r="C87" s="50" t="s">
        <v>458</v>
      </c>
      <c r="D87" s="50" t="s">
        <v>460</v>
      </c>
      <c r="E87" s="50" t="s">
        <v>459</v>
      </c>
      <c r="F87" s="50" t="s">
        <v>171</v>
      </c>
      <c r="G87" s="50">
        <v>25</v>
      </c>
      <c r="H87" s="49">
        <f t="shared" si="6"/>
        <v>0.92592592592592593</v>
      </c>
      <c r="I87" s="50" t="s">
        <v>88</v>
      </c>
    </row>
    <row r="88" spans="1:9" ht="24.95" customHeight="1" x14ac:dyDescent="0.15">
      <c r="A88" s="74"/>
      <c r="B88" s="74"/>
      <c r="C88" s="50" t="s">
        <v>462</v>
      </c>
      <c r="D88" s="50" t="s">
        <v>456</v>
      </c>
      <c r="E88" s="50" t="s">
        <v>463</v>
      </c>
      <c r="F88" s="50">
        <v>23</v>
      </c>
      <c r="G88" s="50">
        <v>21</v>
      </c>
      <c r="H88" s="49">
        <f t="shared" si="6"/>
        <v>0.91304347826086951</v>
      </c>
      <c r="I88" s="50" t="s">
        <v>88</v>
      </c>
    </row>
    <row r="89" spans="1:9" ht="24.95" customHeight="1" x14ac:dyDescent="0.15">
      <c r="A89" s="74"/>
      <c r="B89" s="74"/>
      <c r="C89" s="47" t="s">
        <v>479</v>
      </c>
      <c r="D89" s="47">
        <v>13</v>
      </c>
      <c r="E89" s="47">
        <v>25</v>
      </c>
      <c r="F89" s="48">
        <f>F76+F77+F78+F79+F80+F81+F82+F83+F84+F85+F86+F87+F88</f>
        <v>476</v>
      </c>
      <c r="G89" s="48">
        <f>G76+G77+G78+G79+G80+G81+G82+G83+G84+G85+G86+G87+G88</f>
        <v>435</v>
      </c>
      <c r="H89" s="49">
        <f t="shared" si="6"/>
        <v>0.91386554621848737</v>
      </c>
      <c r="I89" s="47"/>
    </row>
    <row r="90" spans="1:9" ht="24.95" customHeight="1" x14ac:dyDescent="0.15">
      <c r="A90" s="74">
        <v>13</v>
      </c>
      <c r="B90" s="86" t="s">
        <v>484</v>
      </c>
      <c r="C90" s="50" t="s">
        <v>155</v>
      </c>
      <c r="D90" s="50" t="s">
        <v>157</v>
      </c>
      <c r="E90" s="50" t="s">
        <v>156</v>
      </c>
      <c r="F90" s="50" t="s">
        <v>98</v>
      </c>
      <c r="G90" s="50">
        <v>52</v>
      </c>
      <c r="H90" s="51">
        <v>1</v>
      </c>
      <c r="I90" s="50" t="s">
        <v>46</v>
      </c>
    </row>
    <row r="91" spans="1:9" ht="24.95" customHeight="1" x14ac:dyDescent="0.15">
      <c r="A91" s="74"/>
      <c r="B91" s="86"/>
      <c r="C91" s="50" t="s">
        <v>206</v>
      </c>
      <c r="D91" s="50" t="s">
        <v>208</v>
      </c>
      <c r="E91" s="50" t="s">
        <v>207</v>
      </c>
      <c r="F91" s="50" t="s">
        <v>210</v>
      </c>
      <c r="G91" s="50">
        <v>35</v>
      </c>
      <c r="H91" s="51">
        <v>0.97222222222222199</v>
      </c>
      <c r="I91" s="50" t="s">
        <v>46</v>
      </c>
    </row>
    <row r="92" spans="1:9" ht="24.95" customHeight="1" x14ac:dyDescent="0.15">
      <c r="A92" s="74"/>
      <c r="B92" s="86"/>
      <c r="C92" s="47" t="s">
        <v>479</v>
      </c>
      <c r="D92" s="47">
        <v>2</v>
      </c>
      <c r="E92" s="47">
        <v>2</v>
      </c>
      <c r="F92" s="48">
        <f>F90+F91</f>
        <v>88</v>
      </c>
      <c r="G92" s="48">
        <f>G90+G91</f>
        <v>87</v>
      </c>
      <c r="H92" s="49">
        <f>G92/F92</f>
        <v>0.98863636363636365</v>
      </c>
      <c r="I92" s="47"/>
    </row>
    <row r="93" spans="1:9" ht="24.95" customHeight="1" x14ac:dyDescent="0.15">
      <c r="A93" s="74">
        <v>14</v>
      </c>
      <c r="B93" s="74" t="s">
        <v>215</v>
      </c>
      <c r="C93" s="50" t="s">
        <v>211</v>
      </c>
      <c r="D93" s="50" t="s">
        <v>213</v>
      </c>
      <c r="E93" s="50" t="s">
        <v>212</v>
      </c>
      <c r="F93" s="50" t="s">
        <v>177</v>
      </c>
      <c r="G93" s="50">
        <v>65</v>
      </c>
      <c r="H93" s="49">
        <f t="shared" ref="H93:H103" si="7">G93/F93</f>
        <v>0.97014925373134331</v>
      </c>
      <c r="I93" s="62" t="s">
        <v>504</v>
      </c>
    </row>
    <row r="94" spans="1:9" ht="24.95" customHeight="1" x14ac:dyDescent="0.15">
      <c r="A94" s="74"/>
      <c r="B94" s="74"/>
      <c r="C94" s="50" t="s">
        <v>358</v>
      </c>
      <c r="D94" s="50" t="s">
        <v>360</v>
      </c>
      <c r="E94" s="50" t="s">
        <v>359</v>
      </c>
      <c r="F94" s="50" t="s">
        <v>143</v>
      </c>
      <c r="G94" s="50">
        <v>44</v>
      </c>
      <c r="H94" s="49">
        <f t="shared" si="7"/>
        <v>1</v>
      </c>
      <c r="I94" s="50" t="s">
        <v>88</v>
      </c>
    </row>
    <row r="95" spans="1:9" ht="24.95" customHeight="1" x14ac:dyDescent="0.15">
      <c r="A95" s="74"/>
      <c r="B95" s="74"/>
      <c r="C95" s="50" t="s">
        <v>358</v>
      </c>
      <c r="D95" s="50" t="s">
        <v>363</v>
      </c>
      <c r="E95" s="50" t="s">
        <v>362</v>
      </c>
      <c r="F95" s="50" t="s">
        <v>347</v>
      </c>
      <c r="G95" s="50">
        <v>20</v>
      </c>
      <c r="H95" s="49">
        <f t="shared" si="7"/>
        <v>0.95238095238095233</v>
      </c>
      <c r="I95" s="50" t="s">
        <v>475</v>
      </c>
    </row>
    <row r="96" spans="1:9" ht="24.95" customHeight="1" x14ac:dyDescent="0.15">
      <c r="A96" s="74"/>
      <c r="B96" s="74"/>
      <c r="C96" s="50" t="s">
        <v>358</v>
      </c>
      <c r="D96" s="50" t="s">
        <v>360</v>
      </c>
      <c r="E96" s="50" t="s">
        <v>371</v>
      </c>
      <c r="F96" s="50" t="s">
        <v>143</v>
      </c>
      <c r="G96" s="50">
        <v>44</v>
      </c>
      <c r="H96" s="49">
        <f t="shared" si="7"/>
        <v>1</v>
      </c>
      <c r="I96" s="50" t="s">
        <v>88</v>
      </c>
    </row>
    <row r="97" spans="1:9" ht="24.95" customHeight="1" x14ac:dyDescent="0.15">
      <c r="A97" s="74"/>
      <c r="B97" s="74"/>
      <c r="C97" s="50" t="s">
        <v>358</v>
      </c>
      <c r="D97" s="50" t="s">
        <v>360</v>
      </c>
      <c r="E97" s="50" t="s">
        <v>359</v>
      </c>
      <c r="F97" s="50" t="s">
        <v>284</v>
      </c>
      <c r="G97" s="50">
        <v>45</v>
      </c>
      <c r="H97" s="49">
        <f t="shared" si="7"/>
        <v>1</v>
      </c>
      <c r="I97" s="50" t="s">
        <v>88</v>
      </c>
    </row>
    <row r="98" spans="1:9" ht="24.95" customHeight="1" x14ac:dyDescent="0.15">
      <c r="A98" s="74"/>
      <c r="B98" s="74"/>
      <c r="C98" s="50" t="s">
        <v>358</v>
      </c>
      <c r="D98" s="50" t="s">
        <v>360</v>
      </c>
      <c r="E98" s="50" t="s">
        <v>371</v>
      </c>
      <c r="F98" s="50" t="s">
        <v>143</v>
      </c>
      <c r="G98" s="50">
        <v>43</v>
      </c>
      <c r="H98" s="49">
        <f t="shared" si="7"/>
        <v>0.97727272727272729</v>
      </c>
      <c r="I98" s="50" t="s">
        <v>476</v>
      </c>
    </row>
    <row r="99" spans="1:9" ht="24.95" customHeight="1" x14ac:dyDescent="0.15">
      <c r="A99" s="74"/>
      <c r="B99" s="74"/>
      <c r="C99" s="50" t="s">
        <v>358</v>
      </c>
      <c r="D99" s="50" t="s">
        <v>360</v>
      </c>
      <c r="E99" s="50" t="s">
        <v>371</v>
      </c>
      <c r="F99" s="50" t="s">
        <v>305</v>
      </c>
      <c r="G99" s="50">
        <v>40</v>
      </c>
      <c r="H99" s="49">
        <f t="shared" si="7"/>
        <v>1</v>
      </c>
      <c r="I99" s="50" t="s">
        <v>88</v>
      </c>
    </row>
    <row r="100" spans="1:9" ht="24.95" customHeight="1" x14ac:dyDescent="0.15">
      <c r="A100" s="74"/>
      <c r="B100" s="74"/>
      <c r="C100" s="50" t="s">
        <v>358</v>
      </c>
      <c r="D100" s="50" t="s">
        <v>378</v>
      </c>
      <c r="E100" s="50" t="s">
        <v>377</v>
      </c>
      <c r="F100" s="50" t="s">
        <v>380</v>
      </c>
      <c r="G100" s="50">
        <v>12</v>
      </c>
      <c r="H100" s="49">
        <f t="shared" si="7"/>
        <v>0.8571428571428571</v>
      </c>
      <c r="I100" s="63" t="s">
        <v>477</v>
      </c>
    </row>
    <row r="101" spans="1:9" ht="24.95" customHeight="1" x14ac:dyDescent="0.15">
      <c r="A101" s="74"/>
      <c r="B101" s="74"/>
      <c r="C101" s="50" t="s">
        <v>382</v>
      </c>
      <c r="D101" s="50" t="s">
        <v>384</v>
      </c>
      <c r="E101" s="50" t="s">
        <v>383</v>
      </c>
      <c r="F101" s="50" t="s">
        <v>386</v>
      </c>
      <c r="G101" s="50">
        <v>19</v>
      </c>
      <c r="H101" s="49">
        <f t="shared" si="7"/>
        <v>0.95</v>
      </c>
      <c r="I101" s="50" t="s">
        <v>476</v>
      </c>
    </row>
    <row r="102" spans="1:9" ht="24.95" customHeight="1" x14ac:dyDescent="0.15">
      <c r="A102" s="74"/>
      <c r="B102" s="74"/>
      <c r="C102" s="50" t="s">
        <v>392</v>
      </c>
      <c r="D102" s="50" t="s">
        <v>394</v>
      </c>
      <c r="E102" s="50" t="s">
        <v>393</v>
      </c>
      <c r="F102" s="50" t="s">
        <v>396</v>
      </c>
      <c r="G102" s="50">
        <v>12</v>
      </c>
      <c r="H102" s="49">
        <f t="shared" si="7"/>
        <v>1</v>
      </c>
      <c r="I102" s="50" t="s">
        <v>88</v>
      </c>
    </row>
    <row r="103" spans="1:9" ht="24.95" customHeight="1" x14ac:dyDescent="0.15">
      <c r="A103" s="74"/>
      <c r="B103" s="74"/>
      <c r="C103" s="50" t="s">
        <v>397</v>
      </c>
      <c r="D103" s="50" t="s">
        <v>399</v>
      </c>
      <c r="E103" s="50" t="s">
        <v>398</v>
      </c>
      <c r="F103" s="50" t="s">
        <v>401</v>
      </c>
      <c r="G103" s="50">
        <v>14</v>
      </c>
      <c r="H103" s="49">
        <f t="shared" si="7"/>
        <v>0.93333333333333335</v>
      </c>
      <c r="I103" s="50" t="s">
        <v>476</v>
      </c>
    </row>
    <row r="104" spans="1:9" s="1" customFormat="1" ht="24.95" customHeight="1" x14ac:dyDescent="0.15">
      <c r="A104" s="74"/>
      <c r="B104" s="74"/>
      <c r="C104" s="47" t="s">
        <v>479</v>
      </c>
      <c r="D104" s="48">
        <v>11</v>
      </c>
      <c r="E104" s="48">
        <v>33</v>
      </c>
      <c r="F104" s="48">
        <f>F94+F93+F95+F96+F97+F98+F99+F100+F101+F102+F103</f>
        <v>366</v>
      </c>
      <c r="G104" s="48">
        <f>G94+G93+G95+G96+G97+G98+G99+G100+G101+G102+G103</f>
        <v>358</v>
      </c>
      <c r="H104" s="49">
        <f>G104/F104</f>
        <v>0.97814207650273222</v>
      </c>
      <c r="I104" s="53"/>
    </row>
    <row r="105" spans="1:9" ht="24.95" customHeight="1" x14ac:dyDescent="0.15">
      <c r="A105" s="75" t="s">
        <v>485</v>
      </c>
      <c r="B105" s="76"/>
      <c r="C105" s="76"/>
      <c r="D105" s="77"/>
      <c r="E105" s="54">
        <f>E9+E18+E24+E27+E29+E43+E62+E65+E69+E73+E75+E89</f>
        <v>98</v>
      </c>
      <c r="F105" s="54">
        <f>F9+F18+F24+F27+F29+F43+F62+F65+F69+F73+F75+F89</f>
        <v>3743</v>
      </c>
      <c r="G105" s="54">
        <f>G9+G18+G24+G27+G29+G43+G62+G65+G69+G73+G75+G89</f>
        <v>3606</v>
      </c>
      <c r="H105" s="49">
        <f>G105/F105</f>
        <v>0.96339834357467269</v>
      </c>
      <c r="I105" s="61"/>
    </row>
    <row r="106" spans="1:9" ht="24.95" customHeight="1" x14ac:dyDescent="0.15">
      <c r="A106" s="75" t="s">
        <v>486</v>
      </c>
      <c r="B106" s="76"/>
      <c r="C106" s="76"/>
      <c r="D106" s="77"/>
      <c r="E106" s="47">
        <v>65</v>
      </c>
      <c r="F106" s="65">
        <v>2161</v>
      </c>
      <c r="G106" s="65">
        <v>2123</v>
      </c>
      <c r="H106" s="49">
        <f>G106/F106</f>
        <v>0.98241554835724199</v>
      </c>
      <c r="I106" s="61"/>
    </row>
    <row r="107" spans="1:9" ht="24.95" customHeight="1" x14ac:dyDescent="0.15">
      <c r="A107" s="70" t="s">
        <v>487</v>
      </c>
      <c r="B107" s="71"/>
      <c r="C107" s="71"/>
      <c r="D107" s="72"/>
      <c r="E107" s="55">
        <f>E105+E106</f>
        <v>163</v>
      </c>
      <c r="F107" s="55">
        <f>F105+F106</f>
        <v>5904</v>
      </c>
      <c r="G107" s="55">
        <f>SUM(G105:G106)</f>
        <v>5729</v>
      </c>
      <c r="H107" s="44">
        <f>G107/F107</f>
        <v>0.97035907859078596</v>
      </c>
      <c r="I107" s="56"/>
    </row>
    <row r="108" spans="1:9" ht="24.95" customHeight="1" x14ac:dyDescent="0.15">
      <c r="E108" s="3">
        <f>SUM(D9,D18,D24,D27,D29,D43,D62,D65,D69,D73,D75,D89,D92,D104)</f>
        <v>87</v>
      </c>
    </row>
  </sheetData>
  <mergeCells count="33">
    <mergeCell ref="A1:I1"/>
    <mergeCell ref="A2:I2"/>
    <mergeCell ref="A90:A92"/>
    <mergeCell ref="A93:A104"/>
    <mergeCell ref="B4:B9"/>
    <mergeCell ref="B10:B18"/>
    <mergeCell ref="B19:B24"/>
    <mergeCell ref="B25:B27"/>
    <mergeCell ref="B28:B29"/>
    <mergeCell ref="B44:B62"/>
    <mergeCell ref="B63:B65"/>
    <mergeCell ref="B74:B75"/>
    <mergeCell ref="B90:B92"/>
    <mergeCell ref="B66:B69"/>
    <mergeCell ref="B70:B73"/>
    <mergeCell ref="B30:B43"/>
    <mergeCell ref="B76:B89"/>
    <mergeCell ref="A107:D107"/>
    <mergeCell ref="A4:A9"/>
    <mergeCell ref="A10:A18"/>
    <mergeCell ref="A19:A24"/>
    <mergeCell ref="A25:A27"/>
    <mergeCell ref="A28:A29"/>
    <mergeCell ref="A44:A62"/>
    <mergeCell ref="A63:A65"/>
    <mergeCell ref="A66:A69"/>
    <mergeCell ref="A70:A73"/>
    <mergeCell ref="A74:A75"/>
    <mergeCell ref="A106:D106"/>
    <mergeCell ref="A105:D105"/>
    <mergeCell ref="A30:A43"/>
    <mergeCell ref="B93:B104"/>
    <mergeCell ref="A76:A89"/>
  </mergeCells>
  <phoneticPr fontId="1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按院分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</cp:lastModifiedBy>
  <cp:lastPrinted>2019-12-26T01:00:25Z</cp:lastPrinted>
  <dcterms:created xsi:type="dcterms:W3CDTF">2006-09-13T11:21:00Z</dcterms:created>
  <dcterms:modified xsi:type="dcterms:W3CDTF">2019-12-26T01:00:46Z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